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D:\Kanski_2 26.1.2021\Povjerenstvo - ŠO\Školski odbor 2022\13. sjednica ŠO IOŠ Slatina\od računovodstva .- NOVO\"/>
    </mc:Choice>
  </mc:AlternateContent>
  <xr:revisionPtr revIDLastSave="0" documentId="13_ncr:1_{626986DD-0D66-4210-BDA0-459B35F0A850}" xr6:coauthVersionLast="37" xr6:coauthVersionMax="37" xr10:uidLastSave="{00000000-0000-0000-0000-000000000000}"/>
  <bookViews>
    <workbookView xWindow="0" yWindow="0" windowWidth="28800" windowHeight="12300" activeTab="4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3" l="1"/>
  <c r="I29" i="3"/>
  <c r="K17" i="5" l="1"/>
  <c r="I17" i="5"/>
  <c r="G17" i="5"/>
  <c r="E17" i="5"/>
  <c r="C17" i="5"/>
  <c r="J11" i="3"/>
  <c r="H11" i="3"/>
  <c r="F11" i="3"/>
  <c r="M10" i="3"/>
  <c r="N10" i="3" s="1"/>
  <c r="K10" i="3"/>
  <c r="L10" i="3" s="1"/>
  <c r="J10" i="3"/>
  <c r="H10" i="3"/>
  <c r="F10" i="3"/>
  <c r="N24" i="6"/>
  <c r="L24" i="6"/>
  <c r="J24" i="6"/>
  <c r="H24" i="6"/>
  <c r="F24" i="6"/>
  <c r="N21" i="6"/>
  <c r="L21" i="6"/>
  <c r="J21" i="6"/>
  <c r="H21" i="6"/>
  <c r="F21" i="6"/>
  <c r="N19" i="6"/>
  <c r="L19" i="6"/>
  <c r="J19" i="6"/>
  <c r="H19" i="6"/>
  <c r="F19" i="6"/>
  <c r="N17" i="6"/>
  <c r="L17" i="6"/>
  <c r="J17" i="6"/>
  <c r="H17" i="6"/>
  <c r="F17" i="6"/>
  <c r="M15" i="6"/>
  <c r="N15" i="6" s="1"/>
  <c r="K15" i="6"/>
  <c r="L15" i="6" s="1"/>
  <c r="I15" i="6"/>
  <c r="J15" i="6" s="1"/>
  <c r="G15" i="6"/>
  <c r="H15" i="6" s="1"/>
  <c r="E15" i="6"/>
  <c r="F15" i="6" s="1"/>
  <c r="N40" i="7" l="1"/>
  <c r="L40" i="7"/>
  <c r="J40" i="7"/>
  <c r="H40" i="7"/>
  <c r="N39" i="7"/>
  <c r="L39" i="7"/>
  <c r="J39" i="7"/>
  <c r="H39" i="7"/>
  <c r="N38" i="7"/>
  <c r="L38" i="7"/>
  <c r="J38" i="7"/>
  <c r="H38" i="7"/>
  <c r="N37" i="7"/>
  <c r="L37" i="7"/>
  <c r="J37" i="7"/>
  <c r="H37" i="7"/>
  <c r="N36" i="7"/>
  <c r="L36" i="7"/>
  <c r="J36" i="7"/>
  <c r="H36" i="7"/>
  <c r="O29" i="1" l="1"/>
  <c r="O28" i="1"/>
  <c r="O27" i="1"/>
  <c r="O26" i="1"/>
  <c r="M29" i="1"/>
  <c r="M28" i="1"/>
  <c r="M27" i="1"/>
  <c r="M26" i="1"/>
  <c r="K29" i="1"/>
  <c r="K28" i="1"/>
  <c r="K27" i="1"/>
  <c r="K26" i="1"/>
  <c r="I29" i="1"/>
  <c r="I28" i="1"/>
  <c r="I27" i="1"/>
  <c r="I26" i="1"/>
  <c r="G29" i="1"/>
  <c r="G28" i="1"/>
  <c r="G27" i="1"/>
  <c r="G26" i="1"/>
  <c r="H14" i="1" l="1"/>
  <c r="H30" i="1" s="1"/>
  <c r="I30" i="1" s="1"/>
  <c r="J14" i="1"/>
  <c r="J30" i="1" s="1"/>
  <c r="K30" i="1" s="1"/>
  <c r="L14" i="1"/>
  <c r="L30" i="1" s="1"/>
  <c r="M30" i="1" s="1"/>
  <c r="N14" i="1"/>
  <c r="N30" i="1" s="1"/>
  <c r="O30" i="1" s="1"/>
  <c r="F14" i="1"/>
  <c r="F30" i="1" s="1"/>
  <c r="G30" i="1" s="1"/>
  <c r="O13" i="1"/>
  <c r="O12" i="1"/>
  <c r="O11" i="1"/>
  <c r="O10" i="1"/>
  <c r="O9" i="1"/>
  <c r="O8" i="1"/>
  <c r="M13" i="1"/>
  <c r="M12" i="1"/>
  <c r="M11" i="1"/>
  <c r="M10" i="1"/>
  <c r="M9" i="1"/>
  <c r="M8" i="1"/>
  <c r="K13" i="1"/>
  <c r="K12" i="1"/>
  <c r="K11" i="1"/>
  <c r="K10" i="1"/>
  <c r="K9" i="1"/>
  <c r="K8" i="1"/>
  <c r="I13" i="1"/>
  <c r="I12" i="1"/>
  <c r="I11" i="1"/>
  <c r="I10" i="1"/>
  <c r="I9" i="1"/>
  <c r="I8" i="1"/>
  <c r="G8" i="1"/>
  <c r="G10" i="1"/>
  <c r="G11" i="1"/>
  <c r="G12" i="1"/>
  <c r="G13" i="1"/>
  <c r="G9" i="1"/>
  <c r="G14" i="1" s="1"/>
  <c r="I14" i="1" l="1"/>
  <c r="O14" i="1"/>
  <c r="M14" i="1"/>
  <c r="K14" i="1"/>
  <c r="N35" i="7" l="1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F27" i="7"/>
  <c r="F26" i="7"/>
  <c r="F25" i="7"/>
  <c r="F11" i="7"/>
  <c r="F12" i="7"/>
  <c r="F13" i="7"/>
  <c r="F14" i="7"/>
  <c r="F10" i="7"/>
  <c r="N51" i="3"/>
  <c r="N50" i="3"/>
  <c r="N49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3" i="3"/>
  <c r="N32" i="3"/>
  <c r="N31" i="3"/>
  <c r="N30" i="3"/>
  <c r="L51" i="3"/>
  <c r="L50" i="3"/>
  <c r="L49" i="3"/>
  <c r="L45" i="3"/>
  <c r="L44" i="3"/>
  <c r="L43" i="3"/>
  <c r="L41" i="3"/>
  <c r="L40" i="3"/>
  <c r="L39" i="3"/>
  <c r="L37" i="3"/>
  <c r="L36" i="3"/>
  <c r="L35" i="3"/>
  <c r="L33" i="3"/>
  <c r="L32" i="3"/>
  <c r="L31" i="3"/>
  <c r="J51" i="3"/>
  <c r="J50" i="3"/>
  <c r="J49" i="3"/>
  <c r="J47" i="3"/>
  <c r="J46" i="3"/>
  <c r="J45" i="3"/>
  <c r="J44" i="3"/>
  <c r="J43" i="3"/>
  <c r="J41" i="3"/>
  <c r="J40" i="3"/>
  <c r="J39" i="3"/>
  <c r="J32" i="3"/>
  <c r="J31" i="3"/>
  <c r="J37" i="3"/>
  <c r="J36" i="3"/>
  <c r="J35" i="3"/>
  <c r="J33" i="3"/>
  <c r="H51" i="3"/>
  <c r="H50" i="3"/>
  <c r="H49" i="3"/>
  <c r="H45" i="3"/>
  <c r="H44" i="3"/>
  <c r="H43" i="3"/>
  <c r="H41" i="3"/>
  <c r="H40" i="3"/>
  <c r="H39" i="3"/>
  <c r="H37" i="3"/>
  <c r="H36" i="3"/>
  <c r="H35" i="3"/>
  <c r="H33" i="3"/>
  <c r="H32" i="3"/>
  <c r="H31" i="3"/>
  <c r="F51" i="3"/>
  <c r="F50" i="3"/>
  <c r="F49" i="3"/>
  <c r="F44" i="3"/>
  <c r="F43" i="3"/>
  <c r="F41" i="3"/>
  <c r="F40" i="3"/>
  <c r="F37" i="3"/>
  <c r="F36" i="3"/>
  <c r="F33" i="3"/>
  <c r="N21" i="3"/>
  <c r="N18" i="3"/>
  <c r="N16" i="3"/>
  <c r="N14" i="3"/>
  <c r="L21" i="3"/>
  <c r="L18" i="3"/>
  <c r="L16" i="3"/>
  <c r="L14" i="3"/>
  <c r="J21" i="3"/>
  <c r="J18" i="3"/>
  <c r="J16" i="3"/>
  <c r="J14" i="3"/>
  <c r="H21" i="3"/>
  <c r="H18" i="3"/>
  <c r="H16" i="3"/>
  <c r="H14" i="3"/>
  <c r="G12" i="3"/>
  <c r="H12" i="3" s="1"/>
  <c r="F21" i="3"/>
  <c r="F18" i="3"/>
  <c r="F16" i="3"/>
  <c r="F14" i="3"/>
  <c r="J12" i="3"/>
  <c r="J29" i="3"/>
  <c r="I48" i="3"/>
  <c r="J48" i="3" s="1"/>
  <c r="G20" i="1"/>
  <c r="G19" i="1"/>
  <c r="K29" i="3" l="1"/>
  <c r="L29" i="3" s="1"/>
  <c r="M29" i="3"/>
  <c r="N29" i="3" s="1"/>
  <c r="K48" i="3"/>
  <c r="L48" i="3" s="1"/>
  <c r="M48" i="3"/>
  <c r="N48" i="3" s="1"/>
  <c r="G29" i="3" l="1"/>
  <c r="H29" i="3" s="1"/>
  <c r="E29" i="3"/>
  <c r="F29" i="3" s="1"/>
  <c r="E48" i="3"/>
  <c r="F48" i="3" s="1"/>
  <c r="G48" i="3"/>
  <c r="H48" i="3" s="1"/>
  <c r="K12" i="3" l="1"/>
  <c r="L12" i="3" s="1"/>
  <c r="M12" i="3"/>
  <c r="N12" i="3" s="1"/>
  <c r="E12" i="3"/>
  <c r="F12" i="3" s="1"/>
</calcChain>
</file>

<file path=xl/sharedStrings.xml><?xml version="1.0" encoding="utf-8"?>
<sst xmlns="http://schemas.openxmlformats.org/spreadsheetml/2006/main" count="279" uniqueCount="114">
  <si>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</si>
  <si>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</si>
  <si>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</si>
  <si>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</si>
  <si>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</si>
  <si>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</si>
  <si>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</si>
  <si>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</si>
  <si>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</si>
  <si>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</si>
  <si>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</si>
  <si>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</si>
  <si>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</si>
  <si>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</si>
  <si>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</si>
  <si>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</si>
  <si>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</si>
  <si>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</si>
  <si>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</si>
  <si>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</si>
  <si>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</si>
  <si>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</si>
  <si>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</si>
  <si>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</si>
  <si>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</si>
  <si>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</si>
  <si>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</si>
  <si>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</si>
  <si>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</si>
  <si>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</si>
  <si>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</si>
  <si>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</si>
  <si>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</si>
  <si>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</si>
  <si>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</si>
  <si>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</si>
  <si>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</si>
  <si>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</si>
  <si>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</si>
  <si>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</si>
  <si>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</si>
  <si>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</si>
  <si>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</si>
  <si>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</si>
  <si>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</si>
  <si>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</si>
  <si>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</si>
  <si>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</si>
  <si>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</si>
  <si>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</si>
  <si>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</si>
  <si>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</si>
  <si>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Prihodi od prodaje proizvedene dugotrajne imovine</t>
  </si>
  <si>
    <t>Pomoći iz inozemstva i od subjekata unutar općeg proračuna</t>
  </si>
  <si>
    <t>…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</si>
  <si>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</si>
  <si>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</si>
  <si>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</si>
  <si>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</si>
  <si>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</si>
  <si>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4.9.</t>
  </si>
  <si>
    <t>Vlastiti i namjenski</t>
  </si>
  <si>
    <t>Ostali nespomenuti prihodi</t>
  </si>
  <si>
    <t>Tekuće pomooći</t>
  </si>
  <si>
    <t>4.8.</t>
  </si>
  <si>
    <t>Decentralizirana sredstva</t>
  </si>
  <si>
    <t>1.1.</t>
  </si>
  <si>
    <t>decentralizirana sredstva</t>
  </si>
  <si>
    <t xml:space="preserve">Vlastiti i namjenski </t>
  </si>
  <si>
    <t>Financijski rashodi</t>
  </si>
  <si>
    <t>Naknade građanima i kućanstvima na temelju osiguranja i druge naknade</t>
  </si>
  <si>
    <t>PROGRAM 1034</t>
  </si>
  <si>
    <t xml:space="preserve">Ulaganja u srednje školstvo  - iz vlastitij i namjenskih prihoda škola i učeničkih domova </t>
  </si>
  <si>
    <t>Aktivnost A100067</t>
  </si>
  <si>
    <t xml:space="preserve">Podizanje standarda iz vlastitih i namjenskih prihoda srednjih škola i učeničkih domova </t>
  </si>
  <si>
    <t>Izvor financiranja 4.9.</t>
  </si>
  <si>
    <t xml:space="preserve">Vlastiti i namjenski prihodi proračunskih korisnika </t>
  </si>
  <si>
    <t>Tekući projekt projekt T100059</t>
  </si>
  <si>
    <t>Projek: "In-In - integracija i inkluzija"</t>
  </si>
  <si>
    <t>PROGRAM 1021</t>
  </si>
  <si>
    <t>Ulaganja u srednje školstvo  -zakonski standard</t>
  </si>
  <si>
    <t>Aktivnost A100041</t>
  </si>
  <si>
    <t xml:space="preserve">Materijalni i financijski rashodi srednjih škola i učeničkih domova - decentralizacija </t>
  </si>
  <si>
    <t>Izvor financiranja 4.8.</t>
  </si>
  <si>
    <t xml:space="preserve">Decentralizirana sredstva </t>
  </si>
  <si>
    <t>Ulaganja u srednje školstvo  - iznad zakonskog standarda standard</t>
  </si>
  <si>
    <t>Aktivnost A100087</t>
  </si>
  <si>
    <t>Centar izvrsnosti</t>
  </si>
  <si>
    <t>Izvor financiranja 1.1.</t>
  </si>
  <si>
    <t>Opći primici i prihodi</t>
  </si>
  <si>
    <t>Izvršenje 2021.**KN</t>
  </si>
  <si>
    <t>Izvršenje 2021.**EUR</t>
  </si>
  <si>
    <t>Plan 2022.**KN</t>
  </si>
  <si>
    <t>Plan 2022.**EUR</t>
  </si>
  <si>
    <t>Plan za 2023.KN</t>
  </si>
  <si>
    <t>Plan za 2023.EUR</t>
  </si>
  <si>
    <t>Projekcija 
za 2024. EUR</t>
  </si>
  <si>
    <t>Projekcija 
za 2024. KN</t>
  </si>
  <si>
    <t>Projekcija 
za 2025. KN</t>
  </si>
  <si>
    <t>Projekcija 
za 2025. EUR</t>
  </si>
  <si>
    <t>1 EUR=7,53450 kuna</t>
  </si>
  <si>
    <t>09</t>
  </si>
  <si>
    <t xml:space="preserve">092 Srednjoškolsko obrazovanje </t>
  </si>
  <si>
    <t>Tekući projekt  T100064</t>
  </si>
  <si>
    <t>Projek: "Školska shema"</t>
  </si>
  <si>
    <t>Vlastiti izvori</t>
  </si>
  <si>
    <t xml:space="preserve">Rezultat poslovanja </t>
  </si>
  <si>
    <t>FINANCIJSKI PLAN INDUSTRIJSKO-OBRTNIČKE ŠKOLE SLATINA ZA 
ZA 2023. S PROJEKCIJAMA ZA 2024. I 2025. GODINU</t>
  </si>
  <si>
    <t>KLASA: 400-02/22-01/5</t>
  </si>
  <si>
    <t>URBROJ: 2189-77-08-22-2</t>
  </si>
  <si>
    <t>Slatina, 28. prosinca 2022.</t>
  </si>
  <si>
    <t xml:space="preserve">Predsjednica Školskog odbora </t>
  </si>
  <si>
    <t>Industrijsko-obrtničke škole Slatina</t>
  </si>
  <si>
    <t>Ružica Milaščević,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</si>
</sst>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21" fillId="0" borderId="0"/>
  </cellStyleXfs>
  <cellXfs count="129">
    <xf numFmtId="0" fontId="0" fillId="0" borderId="0" xfId="0"/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4" fontId="3" fillId="2" borderId="3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0" fontId="20" fillId="0" borderId="3" xfId="3" applyFont="1" applyFill="1" applyBorder="1" applyAlignment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3" fillId="0" borderId="0" xfId="0" applyFont="1" applyAlignment="1">
      <alignment vertical="center" wrapText="1"/>
    </xf>
    <xf numFmtId="0" fontId="9" fillId="0" borderId="3" xfId="3" applyFont="1" applyFill="1" applyBorder="1" applyAlignment="1">
      <alignment horizontal="left" vertical="center" wrapText="1"/>
    </xf>
    <xf numFmtId="4" fontId="0" fillId="0" borderId="0" xfId="0" applyNumberFormat="1"/>
    <xf numFmtId="0" fontId="22" fillId="0" borderId="1" xfId="0" quotePrefix="1" applyFont="1" applyBorder="1" applyAlignment="1">
      <alignment horizontal="left" wrapText="1"/>
    </xf>
    <xf numFmtId="0" fontId="22" fillId="0" borderId="2" xfId="0" quotePrefix="1" applyFont="1" applyBorder="1" applyAlignment="1">
      <alignment horizontal="left" wrapText="1"/>
    </xf>
    <xf numFmtId="0" fontId="22" fillId="0" borderId="2" xfId="0" quotePrefix="1" applyFont="1" applyBorder="1" applyAlignment="1">
      <alignment horizontal="center" wrapText="1"/>
    </xf>
    <xf numFmtId="0" fontId="22" fillId="0" borderId="2" xfId="0" quotePrefix="1" applyNumberFormat="1" applyFont="1" applyFill="1" applyBorder="1" applyAlignment="1" applyProtection="1">
      <alignment horizontal="left"/>
    </xf>
    <xf numFmtId="0" fontId="22" fillId="2" borderId="3" xfId="0" applyNumberFormat="1" applyFont="1" applyFill="1" applyBorder="1" applyAlignment="1" applyProtection="1">
      <alignment horizontal="center" vertical="center" wrapText="1"/>
    </xf>
    <xf numFmtId="0" fontId="23" fillId="0" borderId="0" xfId="0" applyFont="1"/>
    <xf numFmtId="0" fontId="22" fillId="0" borderId="0" xfId="0" applyNumberFormat="1" applyFont="1" applyFill="1" applyBorder="1" applyAlignment="1" applyProtection="1">
      <alignment horizontal="left" vertical="center"/>
    </xf>
    <xf numFmtId="4" fontId="3" fillId="5" borderId="4" xfId="0" applyNumberFormat="1" applyFont="1" applyFill="1" applyBorder="1" applyAlignment="1">
      <alignment horizontal="right"/>
    </xf>
    <xf numFmtId="4" fontId="3" fillId="5" borderId="3" xfId="0" applyNumberFormat="1" applyFont="1" applyFill="1" applyBorder="1" applyAlignment="1">
      <alignment horizontal="right"/>
    </xf>
    <xf numFmtId="0" fontId="6" fillId="5" borderId="3" xfId="0" applyNumberFormat="1" applyFont="1" applyFill="1" applyBorder="1" applyAlignment="1" applyProtection="1">
      <alignment horizontal="center" vertical="center" wrapText="1"/>
    </xf>
    <xf numFmtId="4" fontId="3" fillId="5" borderId="3" xfId="0" applyNumberFormat="1" applyFont="1" applyFill="1" applyBorder="1" applyAlignment="1" applyProtection="1">
      <alignment horizontal="right" wrapText="1"/>
    </xf>
    <xf numFmtId="0" fontId="6" fillId="5" borderId="4" xfId="0" applyNumberFormat="1" applyFont="1" applyFill="1" applyBorder="1" applyAlignment="1" applyProtection="1">
      <alignment horizontal="center" vertical="center" wrapText="1"/>
    </xf>
    <xf numFmtId="3" fontId="3" fillId="5" borderId="4" xfId="0" applyNumberFormat="1" applyFont="1" applyFill="1" applyBorder="1" applyAlignment="1">
      <alignment horizontal="right"/>
    </xf>
    <xf numFmtId="3" fontId="3" fillId="5" borderId="3" xfId="0" applyNumberFormat="1" applyFont="1" applyFill="1" applyBorder="1" applyAlignment="1">
      <alignment horizontal="right"/>
    </xf>
    <xf numFmtId="0" fontId="0" fillId="0" borderId="3" xfId="0" applyBorder="1"/>
    <xf numFmtId="49" fontId="0" fillId="0" borderId="3" xfId="0" applyNumberFormat="1" applyBorder="1"/>
    <xf numFmtId="49" fontId="1" fillId="0" borderId="3" xfId="0" applyNumberFormat="1" applyFont="1" applyBorder="1"/>
    <xf numFmtId="4" fontId="0" fillId="0" borderId="3" xfId="0" applyNumberFormat="1" applyBorder="1"/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4" fontId="6" fillId="3" borderId="1" xfId="0" quotePrefix="1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4" fontId="6" fillId="4" borderId="1" xfId="0" quotePrefix="1" applyNumberFormat="1" applyFont="1" applyFill="1" applyBorder="1" applyAlignment="1">
      <alignment horizontal="right"/>
    </xf>
    <xf numFmtId="0" fontId="6" fillId="6" borderId="4" xfId="0" applyNumberFormat="1" applyFont="1" applyFill="1" applyBorder="1" applyAlignment="1" applyProtection="1">
      <alignment horizontal="center" vertical="center" wrapText="1"/>
    </xf>
    <xf numFmtId="0" fontId="6" fillId="6" borderId="3" xfId="0" applyNumberFormat="1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>
      <alignment wrapText="1"/>
    </xf>
    <xf numFmtId="3" fontId="3" fillId="6" borderId="4" xfId="0" applyNumberFormat="1" applyFont="1" applyFill="1" applyBorder="1" applyAlignment="1">
      <alignment horizontal="right"/>
    </xf>
    <xf numFmtId="3" fontId="3" fillId="6" borderId="3" xfId="0" applyNumberFormat="1" applyFont="1" applyFill="1" applyBorder="1" applyAlignment="1">
      <alignment horizontal="right"/>
    </xf>
    <xf numFmtId="3" fontId="3" fillId="6" borderId="3" xfId="0" applyNumberFormat="1" applyFont="1" applyFill="1" applyBorder="1" applyAlignment="1" applyProtection="1">
      <alignment horizontal="right" wrapText="1"/>
    </xf>
    <xf numFmtId="0" fontId="0" fillId="6" borderId="3" xfId="0" applyFill="1" applyBorder="1"/>
    <xf numFmtId="4" fontId="0" fillId="6" borderId="3" xfId="0" applyNumberFormat="1" applyFill="1" applyBorder="1"/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</cellXfs>
  <cellStyles count="7">
    <cellStyle name="Normalno" xfId="0" builtinId="0"/>
    <cellStyle name="Normalno 2" xfId="4" xr:uid="{00000000-0005-0000-0000-000001000000}"/>
    <cellStyle name="Normalno 3" xfId="5" xr:uid="{00000000-0005-0000-0000-000002000000}"/>
    <cellStyle name="Normalno 4" xfId="1" xr:uid="{00000000-0005-0000-0000-000003000000}"/>
    <cellStyle name="Normalno 5" xfId="6" xr:uid="{00000000-0005-0000-0000-000004000000}"/>
    <cellStyle name="Obično_List1" xfId="2" xr:uid="{00000000-0005-0000-0000-000005000000}"/>
    <cellStyle name="Obično_List4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6"/>
  <sheetViews>
    <sheetView topLeftCell="A25" workbookViewId="0">
      <selection sqref="A1:N1"/>
    </sheetView>
  </sheetViews>
  <sheetFormatPr defaultRowHeight="15" x14ac:dyDescent="0.25"/>
  <cols>
    <col min="5" max="5" width="25.28515625" customWidth="1"/>
    <col min="6" max="15" width="12.7109375" customWidth="1"/>
  </cols>
  <sheetData>
    <row r="1" spans="1:15" ht="42" customHeight="1" x14ac:dyDescent="0.25">
      <c r="A1" s="92" t="s">
        <v>107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48"/>
    </row>
    <row r="2" spans="1:15" ht="18" customHeight="1" x14ac:dyDescent="0.25">
      <c r="A2" s="3"/>
      <c r="B2" s="3"/>
      <c r="C2" s="3"/>
      <c r="D2" s="3"/>
      <c r="E2" s="3"/>
      <c r="F2" s="3"/>
      <c r="G2" s="28"/>
      <c r="H2" s="3"/>
      <c r="I2" s="28"/>
      <c r="J2" s="3"/>
      <c r="K2" s="28"/>
      <c r="L2" s="3"/>
      <c r="M2" s="28"/>
      <c r="N2" s="3"/>
      <c r="O2" s="28"/>
    </row>
    <row r="3" spans="1:15" ht="15.75" x14ac:dyDescent="0.25">
      <c r="A3" s="92" t="s">
        <v>38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4"/>
      <c r="M3" s="94"/>
      <c r="N3" s="94"/>
      <c r="O3" s="50"/>
    </row>
    <row r="4" spans="1:15" ht="18" x14ac:dyDescent="0.25">
      <c r="A4" s="3"/>
      <c r="B4" s="3"/>
      <c r="C4" s="3"/>
      <c r="D4" s="3"/>
      <c r="E4" s="3"/>
      <c r="F4" s="3"/>
      <c r="G4" s="28"/>
      <c r="H4" s="3"/>
      <c r="I4" s="28"/>
      <c r="J4" s="3"/>
      <c r="K4" s="28"/>
      <c r="L4" s="4"/>
      <c r="M4" s="4"/>
      <c r="N4" s="4"/>
      <c r="O4" s="4"/>
    </row>
    <row r="5" spans="1:15" ht="18" customHeight="1" x14ac:dyDescent="0.25">
      <c r="A5" s="92" t="s">
        <v>46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49"/>
    </row>
    <row r="6" spans="1:15" ht="18" x14ac:dyDescent="0.25">
      <c r="A6" s="60" t="s">
        <v>100</v>
      </c>
      <c r="B6" s="1"/>
      <c r="C6" s="1"/>
      <c r="D6" s="1"/>
      <c r="E6" s="5"/>
      <c r="F6" s="6"/>
      <c r="G6" s="6"/>
      <c r="H6" s="6"/>
      <c r="I6" s="6"/>
      <c r="J6" s="6"/>
      <c r="K6" s="6"/>
      <c r="L6" s="6"/>
      <c r="M6" s="6"/>
      <c r="N6" s="36" t="s">
        <v>49</v>
      </c>
      <c r="O6" s="36" t="s">
        <v>49</v>
      </c>
    </row>
    <row r="7" spans="1:15" s="59" customFormat="1" ht="22.5" x14ac:dyDescent="0.2">
      <c r="A7" s="54"/>
      <c r="B7" s="55"/>
      <c r="C7" s="55"/>
      <c r="D7" s="56"/>
      <c r="E7" s="57"/>
      <c r="F7" s="58" t="s">
        <v>90</v>
      </c>
      <c r="G7" s="58" t="s">
        <v>91</v>
      </c>
      <c r="H7" s="58" t="s">
        <v>92</v>
      </c>
      <c r="I7" s="58" t="s">
        <v>93</v>
      </c>
      <c r="J7" s="58" t="s">
        <v>94</v>
      </c>
      <c r="K7" s="58" t="s">
        <v>95</v>
      </c>
      <c r="L7" s="58" t="s">
        <v>97</v>
      </c>
      <c r="M7" s="58" t="s">
        <v>96</v>
      </c>
      <c r="N7" s="58" t="s">
        <v>98</v>
      </c>
      <c r="O7" s="58" t="s">
        <v>99</v>
      </c>
    </row>
    <row r="8" spans="1:15" x14ac:dyDescent="0.25">
      <c r="A8" s="95" t="s">
        <v>0</v>
      </c>
      <c r="B8" s="96"/>
      <c r="C8" s="96"/>
      <c r="D8" s="96"/>
      <c r="E8" s="97"/>
      <c r="F8" s="73">
        <v>0</v>
      </c>
      <c r="G8" s="73">
        <f>F8/7.5345</f>
        <v>0</v>
      </c>
      <c r="H8" s="73">
        <v>0</v>
      </c>
      <c r="I8" s="73">
        <f t="shared" ref="I8:I13" si="0">H8/7.5345</f>
        <v>0</v>
      </c>
      <c r="J8" s="73">
        <v>0</v>
      </c>
      <c r="K8" s="73">
        <f t="shared" ref="K8:K13" si="1">J8/7.5345</f>
        <v>0</v>
      </c>
      <c r="L8" s="73">
        <v>0</v>
      </c>
      <c r="M8" s="73">
        <f t="shared" ref="M8:M13" si="2">L8/7.5345</f>
        <v>0</v>
      </c>
      <c r="N8" s="73">
        <v>0</v>
      </c>
      <c r="O8" s="73">
        <f t="shared" ref="O8:O13" si="3">N8/7.5345</f>
        <v>0</v>
      </c>
    </row>
    <row r="9" spans="1:15" x14ac:dyDescent="0.25">
      <c r="A9" s="98" t="s">
        <v>1</v>
      </c>
      <c r="B9" s="91"/>
      <c r="C9" s="91"/>
      <c r="D9" s="91"/>
      <c r="E9" s="99"/>
      <c r="F9" s="74">
        <v>7800731</v>
      </c>
      <c r="G9" s="74">
        <f>F9/7.5345</f>
        <v>1035334.9260070343</v>
      </c>
      <c r="H9" s="74">
        <v>7950809.0199999996</v>
      </c>
      <c r="I9" s="74">
        <f t="shared" si="0"/>
        <v>1055253.7023027407</v>
      </c>
      <c r="J9" s="74">
        <v>8402056.0800000001</v>
      </c>
      <c r="K9" s="74">
        <f t="shared" si="1"/>
        <v>1115144.479394784</v>
      </c>
      <c r="L9" s="74">
        <v>8404861.0999999996</v>
      </c>
      <c r="M9" s="74">
        <f t="shared" si="2"/>
        <v>1115516.769526843</v>
      </c>
      <c r="N9" s="74">
        <v>8404861.0999999996</v>
      </c>
      <c r="O9" s="74">
        <f t="shared" si="3"/>
        <v>1115516.769526843</v>
      </c>
    </row>
    <row r="10" spans="1:15" x14ac:dyDescent="0.25">
      <c r="A10" s="100" t="s">
        <v>2</v>
      </c>
      <c r="B10" s="99"/>
      <c r="C10" s="99"/>
      <c r="D10" s="99"/>
      <c r="E10" s="99"/>
      <c r="F10" s="74"/>
      <c r="G10" s="74">
        <f t="shared" ref="G10:G13" si="4">F10/7.5345</f>
        <v>0</v>
      </c>
      <c r="H10" s="74"/>
      <c r="I10" s="74">
        <f t="shared" si="0"/>
        <v>0</v>
      </c>
      <c r="J10" s="74"/>
      <c r="K10" s="74">
        <f t="shared" si="1"/>
        <v>0</v>
      </c>
      <c r="L10" s="74"/>
      <c r="M10" s="74">
        <f t="shared" si="2"/>
        <v>0</v>
      </c>
      <c r="N10" s="74"/>
      <c r="O10" s="74">
        <f t="shared" si="3"/>
        <v>0</v>
      </c>
    </row>
    <row r="11" spans="1:15" x14ac:dyDescent="0.25">
      <c r="A11" s="37" t="s">
        <v>3</v>
      </c>
      <c r="B11" s="38"/>
      <c r="C11" s="38"/>
      <c r="D11" s="38"/>
      <c r="E11" s="38"/>
      <c r="F11" s="73">
        <v>0</v>
      </c>
      <c r="G11" s="73">
        <f t="shared" si="4"/>
        <v>0</v>
      </c>
      <c r="H11" s="73">
        <v>0</v>
      </c>
      <c r="I11" s="73">
        <f t="shared" si="0"/>
        <v>0</v>
      </c>
      <c r="J11" s="73">
        <v>0</v>
      </c>
      <c r="K11" s="73">
        <f t="shared" si="1"/>
        <v>0</v>
      </c>
      <c r="L11" s="73">
        <v>0</v>
      </c>
      <c r="M11" s="73">
        <f t="shared" si="2"/>
        <v>0</v>
      </c>
      <c r="N11" s="73">
        <v>0</v>
      </c>
      <c r="O11" s="73">
        <f t="shared" si="3"/>
        <v>0</v>
      </c>
    </row>
    <row r="12" spans="1:15" x14ac:dyDescent="0.25">
      <c r="A12" s="90" t="s">
        <v>4</v>
      </c>
      <c r="B12" s="91"/>
      <c r="C12" s="91"/>
      <c r="D12" s="91"/>
      <c r="E12" s="91"/>
      <c r="F12" s="74">
        <v>7850857</v>
      </c>
      <c r="G12" s="74">
        <f t="shared" si="4"/>
        <v>1041987.7895016258</v>
      </c>
      <c r="H12" s="74">
        <v>8010842.7800000003</v>
      </c>
      <c r="I12" s="74">
        <f t="shared" si="0"/>
        <v>1063221.5515296303</v>
      </c>
      <c r="J12" s="74">
        <v>8402056.0800000001</v>
      </c>
      <c r="K12" s="74">
        <f t="shared" si="1"/>
        <v>1115144.479394784</v>
      </c>
      <c r="L12" s="74">
        <v>8404861.0999999996</v>
      </c>
      <c r="M12" s="74">
        <f t="shared" si="2"/>
        <v>1115516.769526843</v>
      </c>
      <c r="N12" s="74">
        <v>8404861.0999999996</v>
      </c>
      <c r="O12" s="75">
        <f t="shared" si="3"/>
        <v>1115516.769526843</v>
      </c>
    </row>
    <row r="13" spans="1:15" x14ac:dyDescent="0.25">
      <c r="A13" s="104" t="s">
        <v>5</v>
      </c>
      <c r="B13" s="99"/>
      <c r="C13" s="99"/>
      <c r="D13" s="99"/>
      <c r="E13" s="99"/>
      <c r="F13" s="72"/>
      <c r="G13" s="74">
        <f t="shared" si="4"/>
        <v>0</v>
      </c>
      <c r="H13" s="72"/>
      <c r="I13" s="72">
        <f t="shared" si="0"/>
        <v>0</v>
      </c>
      <c r="J13" s="72"/>
      <c r="K13" s="72">
        <f t="shared" si="1"/>
        <v>0</v>
      </c>
      <c r="L13" s="72"/>
      <c r="M13" s="72">
        <f t="shared" si="2"/>
        <v>0</v>
      </c>
      <c r="N13" s="75"/>
      <c r="O13" s="75">
        <f t="shared" si="3"/>
        <v>0</v>
      </c>
    </row>
    <row r="14" spans="1:15" x14ac:dyDescent="0.25">
      <c r="A14" s="103" t="s">
        <v>6</v>
      </c>
      <c r="B14" s="96"/>
      <c r="C14" s="96"/>
      <c r="D14" s="96"/>
      <c r="E14" s="96"/>
      <c r="F14" s="73">
        <f>F9-F12</f>
        <v>-50126</v>
      </c>
      <c r="G14" s="73">
        <f t="shared" ref="G14:O14" si="5">G9-G12</f>
        <v>-6652.8634945915546</v>
      </c>
      <c r="H14" s="73">
        <f t="shared" si="5"/>
        <v>-60033.760000000708</v>
      </c>
      <c r="I14" s="73">
        <f t="shared" si="5"/>
        <v>-7967.8492268896662</v>
      </c>
      <c r="J14" s="73">
        <f t="shared" si="5"/>
        <v>0</v>
      </c>
      <c r="K14" s="73">
        <f t="shared" si="5"/>
        <v>0</v>
      </c>
      <c r="L14" s="73">
        <f t="shared" si="5"/>
        <v>0</v>
      </c>
      <c r="M14" s="73">
        <f t="shared" si="5"/>
        <v>0</v>
      </c>
      <c r="N14" s="73">
        <f t="shared" si="5"/>
        <v>0</v>
      </c>
      <c r="O14" s="73">
        <f t="shared" si="5"/>
        <v>0</v>
      </c>
    </row>
    <row r="15" spans="1:15" ht="18" x14ac:dyDescent="0.25">
      <c r="A15" s="3"/>
      <c r="B15" s="7"/>
      <c r="C15" s="7"/>
      <c r="D15" s="7"/>
      <c r="E15" s="7"/>
      <c r="F15" s="7"/>
      <c r="G15" s="26"/>
      <c r="H15" s="7"/>
      <c r="I15" s="26"/>
      <c r="J15" s="2"/>
      <c r="K15" s="27"/>
      <c r="L15" s="2"/>
      <c r="M15" s="27"/>
      <c r="N15" s="2"/>
      <c r="O15" s="27"/>
    </row>
    <row r="16" spans="1:15" ht="18" customHeight="1" x14ac:dyDescent="0.25">
      <c r="A16" s="92" t="s">
        <v>47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49"/>
    </row>
    <row r="17" spans="1:15" ht="18" x14ac:dyDescent="0.25">
      <c r="A17" s="60" t="s">
        <v>100</v>
      </c>
      <c r="B17" s="26"/>
      <c r="C17" s="26"/>
      <c r="D17" s="26"/>
      <c r="E17" s="26"/>
      <c r="F17" s="26"/>
      <c r="G17" s="26"/>
      <c r="H17" s="26"/>
      <c r="I17" s="26"/>
      <c r="J17" s="27"/>
      <c r="K17" s="27"/>
      <c r="L17" s="27"/>
      <c r="M17" s="27"/>
      <c r="N17" s="27"/>
      <c r="O17" s="27"/>
    </row>
    <row r="18" spans="1:15" s="59" customFormat="1" ht="22.5" x14ac:dyDescent="0.2">
      <c r="A18" s="54"/>
      <c r="B18" s="55"/>
      <c r="C18" s="55"/>
      <c r="D18" s="56"/>
      <c r="E18" s="57"/>
      <c r="F18" s="58" t="s">
        <v>90</v>
      </c>
      <c r="G18" s="58" t="s">
        <v>91</v>
      </c>
      <c r="H18" s="58" t="s">
        <v>92</v>
      </c>
      <c r="I18" s="58" t="s">
        <v>93</v>
      </c>
      <c r="J18" s="58" t="s">
        <v>94</v>
      </c>
      <c r="K18" s="58" t="s">
        <v>95</v>
      </c>
      <c r="L18" s="58" t="s">
        <v>97</v>
      </c>
      <c r="M18" s="58" t="s">
        <v>96</v>
      </c>
      <c r="N18" s="58" t="s">
        <v>98</v>
      </c>
      <c r="O18" s="58" t="s">
        <v>99</v>
      </c>
    </row>
    <row r="19" spans="1:15" ht="15.75" customHeight="1" x14ac:dyDescent="0.25">
      <c r="A19" s="98" t="s">
        <v>8</v>
      </c>
      <c r="B19" s="101"/>
      <c r="C19" s="101"/>
      <c r="D19" s="101"/>
      <c r="E19" s="102"/>
      <c r="F19" s="35"/>
      <c r="G19" s="35">
        <f>F19*7.5345</f>
        <v>0</v>
      </c>
      <c r="H19" s="35"/>
      <c r="I19" s="35"/>
      <c r="J19" s="35"/>
      <c r="K19" s="35"/>
      <c r="L19" s="35"/>
      <c r="M19" s="35"/>
      <c r="N19" s="35"/>
      <c r="O19" s="35"/>
    </row>
    <row r="20" spans="1:15" x14ac:dyDescent="0.25">
      <c r="A20" s="98" t="s">
        <v>9</v>
      </c>
      <c r="B20" s="91"/>
      <c r="C20" s="91"/>
      <c r="D20" s="91"/>
      <c r="E20" s="91"/>
      <c r="F20" s="35"/>
      <c r="G20" s="35">
        <f>F20*7.5345</f>
        <v>0</v>
      </c>
      <c r="H20" s="35"/>
      <c r="I20" s="35"/>
      <c r="J20" s="35"/>
      <c r="K20" s="35"/>
      <c r="L20" s="35"/>
      <c r="M20" s="35"/>
      <c r="N20" s="35"/>
      <c r="O20" s="35"/>
    </row>
    <row r="21" spans="1:15" x14ac:dyDescent="0.25">
      <c r="A21" s="103" t="s">
        <v>10</v>
      </c>
      <c r="B21" s="96"/>
      <c r="C21" s="96"/>
      <c r="D21" s="96"/>
      <c r="E21" s="96"/>
      <c r="F21" s="34">
        <v>0</v>
      </c>
      <c r="G21" s="34"/>
      <c r="H21" s="34">
        <v>0</v>
      </c>
      <c r="I21" s="34"/>
      <c r="J21" s="34">
        <v>0</v>
      </c>
      <c r="K21" s="34"/>
      <c r="L21" s="34">
        <v>0</v>
      </c>
      <c r="M21" s="34"/>
      <c r="N21" s="34">
        <v>0</v>
      </c>
      <c r="O21" s="34">
        <v>0</v>
      </c>
    </row>
    <row r="22" spans="1:15" ht="18" x14ac:dyDescent="0.25">
      <c r="A22" s="25"/>
      <c r="B22" s="26"/>
      <c r="C22" s="26"/>
      <c r="D22" s="26"/>
      <c r="E22" s="26"/>
      <c r="F22" s="26"/>
      <c r="G22" s="26"/>
      <c r="H22" s="26"/>
      <c r="I22" s="26"/>
      <c r="J22" s="27"/>
      <c r="K22" s="27"/>
      <c r="L22" s="27"/>
      <c r="M22" s="27"/>
      <c r="N22" s="27"/>
      <c r="O22" s="27"/>
    </row>
    <row r="23" spans="1:15" ht="18" customHeight="1" x14ac:dyDescent="0.25">
      <c r="A23" s="92" t="s">
        <v>57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49"/>
    </row>
    <row r="24" spans="1:15" ht="18" x14ac:dyDescent="0.25">
      <c r="A24" s="25"/>
      <c r="B24" s="26"/>
      <c r="C24" s="26"/>
      <c r="D24" s="26"/>
      <c r="E24" s="26"/>
      <c r="F24" s="26"/>
      <c r="G24" s="26"/>
      <c r="H24" s="26"/>
      <c r="I24" s="26"/>
      <c r="J24" s="27"/>
      <c r="K24" s="27"/>
      <c r="L24" s="27"/>
      <c r="M24" s="27"/>
      <c r="N24" s="27"/>
      <c r="O24" s="27"/>
    </row>
    <row r="25" spans="1:15" s="59" customFormat="1" ht="22.5" x14ac:dyDescent="0.2">
      <c r="A25" s="54"/>
      <c r="B25" s="55"/>
      <c r="C25" s="55"/>
      <c r="D25" s="56"/>
      <c r="E25" s="57"/>
      <c r="F25" s="58" t="s">
        <v>90</v>
      </c>
      <c r="G25" s="58" t="s">
        <v>91</v>
      </c>
      <c r="H25" s="58" t="s">
        <v>92</v>
      </c>
      <c r="I25" s="58" t="s">
        <v>93</v>
      </c>
      <c r="J25" s="58" t="s">
        <v>94</v>
      </c>
      <c r="K25" s="58" t="s">
        <v>95</v>
      </c>
      <c r="L25" s="58" t="s">
        <v>97</v>
      </c>
      <c r="M25" s="58" t="s">
        <v>96</v>
      </c>
      <c r="N25" s="58" t="s">
        <v>98</v>
      </c>
      <c r="O25" s="58" t="s">
        <v>99</v>
      </c>
    </row>
    <row r="26" spans="1:15" x14ac:dyDescent="0.25">
      <c r="A26" s="107" t="s">
        <v>48</v>
      </c>
      <c r="B26" s="108"/>
      <c r="C26" s="108"/>
      <c r="D26" s="108"/>
      <c r="E26" s="109"/>
      <c r="F26" s="81">
        <v>309362</v>
      </c>
      <c r="G26" s="81">
        <f t="shared" ref="G26:G30" si="6">F26/7.5345</f>
        <v>41059.393456765545</v>
      </c>
      <c r="H26" s="81">
        <v>259236</v>
      </c>
      <c r="I26" s="81">
        <f t="shared" ref="I26:I30" si="7">H26/7.5345</f>
        <v>34406.529962173998</v>
      </c>
      <c r="J26" s="81">
        <v>199202.24</v>
      </c>
      <c r="K26" s="81">
        <f t="shared" ref="K26:K30" si="8">J26/7.5345</f>
        <v>26438.680735284357</v>
      </c>
      <c r="L26" s="81">
        <v>0</v>
      </c>
      <c r="M26" s="81">
        <f t="shared" ref="M26:M30" si="9">L26/7.5345</f>
        <v>0</v>
      </c>
      <c r="N26" s="81">
        <v>0</v>
      </c>
      <c r="O26" s="81">
        <f t="shared" ref="O26:O30" si="10">N26/7.5345</f>
        <v>0</v>
      </c>
    </row>
    <row r="27" spans="1:15" ht="30" customHeight="1" x14ac:dyDescent="0.25">
      <c r="A27" s="110" t="s">
        <v>7</v>
      </c>
      <c r="B27" s="111"/>
      <c r="C27" s="111"/>
      <c r="D27" s="111"/>
      <c r="E27" s="112"/>
      <c r="F27" s="79">
        <v>50126</v>
      </c>
      <c r="G27" s="79">
        <f t="shared" si="6"/>
        <v>6652.8634945915455</v>
      </c>
      <c r="H27" s="79">
        <v>60033.760000000002</v>
      </c>
      <c r="I27" s="79">
        <f t="shared" si="7"/>
        <v>7967.8492268896407</v>
      </c>
      <c r="J27" s="79">
        <v>0</v>
      </c>
      <c r="K27" s="79">
        <f t="shared" si="8"/>
        <v>0</v>
      </c>
      <c r="L27" s="79"/>
      <c r="M27" s="79">
        <f t="shared" si="9"/>
        <v>0</v>
      </c>
      <c r="N27" s="80"/>
      <c r="O27" s="80">
        <f t="shared" si="10"/>
        <v>0</v>
      </c>
    </row>
    <row r="28" spans="1:15" x14ac:dyDescent="0.25">
      <c r="G28">
        <f t="shared" si="6"/>
        <v>0</v>
      </c>
      <c r="I28">
        <f t="shared" si="7"/>
        <v>0</v>
      </c>
      <c r="K28">
        <f t="shared" si="8"/>
        <v>0</v>
      </c>
      <c r="M28">
        <f t="shared" si="9"/>
        <v>0</v>
      </c>
      <c r="O28">
        <f t="shared" si="10"/>
        <v>0</v>
      </c>
    </row>
    <row r="29" spans="1:15" x14ac:dyDescent="0.25">
      <c r="G29">
        <f t="shared" si="6"/>
        <v>0</v>
      </c>
      <c r="I29">
        <f t="shared" si="7"/>
        <v>0</v>
      </c>
      <c r="K29">
        <f t="shared" si="8"/>
        <v>0</v>
      </c>
      <c r="M29">
        <f t="shared" si="9"/>
        <v>0</v>
      </c>
      <c r="O29">
        <f t="shared" si="10"/>
        <v>0</v>
      </c>
    </row>
    <row r="30" spans="1:15" x14ac:dyDescent="0.25">
      <c r="A30" s="90" t="s">
        <v>11</v>
      </c>
      <c r="B30" s="91"/>
      <c r="C30" s="91"/>
      <c r="D30" s="91"/>
      <c r="E30" s="91"/>
      <c r="F30" s="72">
        <f>F26+F14</f>
        <v>259236</v>
      </c>
      <c r="G30" s="72">
        <f t="shared" si="6"/>
        <v>34406.529962173998</v>
      </c>
      <c r="H30" s="72">
        <f t="shared" ref="H30:N30" si="11">H26+H14</f>
        <v>199202.23999999929</v>
      </c>
      <c r="I30" s="72">
        <f t="shared" si="7"/>
        <v>26438.680735284262</v>
      </c>
      <c r="J30" s="72">
        <f t="shared" si="11"/>
        <v>199202.24</v>
      </c>
      <c r="K30" s="72">
        <f t="shared" si="8"/>
        <v>26438.680735284357</v>
      </c>
      <c r="L30" s="72">
        <f t="shared" si="11"/>
        <v>0</v>
      </c>
      <c r="M30" s="72">
        <f t="shared" si="9"/>
        <v>0</v>
      </c>
      <c r="N30" s="72">
        <f t="shared" si="11"/>
        <v>0</v>
      </c>
      <c r="O30" s="72">
        <f t="shared" si="10"/>
        <v>0</v>
      </c>
    </row>
    <row r="31" spans="1:15" ht="11.25" customHeight="1" x14ac:dyDescent="0.25">
      <c r="A31" s="20"/>
      <c r="B31" s="21"/>
      <c r="C31" s="21"/>
      <c r="D31" s="21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29.25" customHeight="1" x14ac:dyDescent="0.25">
      <c r="A32" s="105" t="s">
        <v>58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47"/>
    </row>
    <row r="33" spans="1:15" ht="8.25" customHeight="1" x14ac:dyDescent="0.25"/>
    <row r="34" spans="1:15" x14ac:dyDescent="0.25">
      <c r="A34" s="105" t="s">
        <v>50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47"/>
    </row>
    <row r="35" spans="1:15" ht="8.25" customHeight="1" x14ac:dyDescent="0.25"/>
    <row r="36" spans="1:15" ht="29.25" customHeight="1" x14ac:dyDescent="0.25">
      <c r="A36" s="105" t="s">
        <v>51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47"/>
    </row>
  </sheetData>
  <mergeCells count="20">
    <mergeCell ref="A36:N36"/>
    <mergeCell ref="A23:N23"/>
    <mergeCell ref="A32:N32"/>
    <mergeCell ref="A30:E30"/>
    <mergeCell ref="A34:N34"/>
    <mergeCell ref="A26:E26"/>
    <mergeCell ref="A27:E27"/>
    <mergeCell ref="A19:E19"/>
    <mergeCell ref="A20:E20"/>
    <mergeCell ref="A21:E21"/>
    <mergeCell ref="A13:E13"/>
    <mergeCell ref="A14:E14"/>
    <mergeCell ref="A12:E12"/>
    <mergeCell ref="A5:N5"/>
    <mergeCell ref="A16:N16"/>
    <mergeCell ref="A1:N1"/>
    <mergeCell ref="A3:N3"/>
    <mergeCell ref="A8:E8"/>
    <mergeCell ref="A9:E9"/>
    <mergeCell ref="A10:E10"/>
  </mergeCells>
  <pageMargins left="0" right="0" top="0.15748031496062992" bottom="0" header="0.31496062992125984" footer="0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1"/>
  <sheetViews>
    <sheetView topLeftCell="A13" workbookViewId="0">
      <selection sqref="A1:N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5.28515625" customWidth="1"/>
    <col min="5" max="14" width="15.7109375" customWidth="1"/>
  </cols>
  <sheetData>
    <row r="1" spans="1:14" ht="42" customHeight="1" x14ac:dyDescent="0.25">
      <c r="A1" s="92" t="s">
        <v>107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8" customHeight="1" x14ac:dyDescent="0.25">
      <c r="A2" s="3"/>
      <c r="B2" s="3"/>
      <c r="C2" s="3"/>
      <c r="D2" s="3"/>
      <c r="E2" s="3"/>
      <c r="F2" s="28"/>
      <c r="G2" s="3"/>
      <c r="H2" s="28"/>
      <c r="I2" s="3"/>
      <c r="J2" s="28"/>
      <c r="K2" s="3"/>
      <c r="L2" s="28"/>
      <c r="M2" s="3"/>
      <c r="N2" s="28"/>
    </row>
    <row r="3" spans="1:14" ht="15.75" x14ac:dyDescent="0.25">
      <c r="A3" s="92" t="s">
        <v>38</v>
      </c>
      <c r="B3" s="92"/>
      <c r="C3" s="92"/>
      <c r="D3" s="92"/>
      <c r="E3" s="92"/>
      <c r="F3" s="92"/>
      <c r="G3" s="92"/>
      <c r="H3" s="92"/>
      <c r="I3" s="92"/>
      <c r="J3" s="92"/>
      <c r="K3" s="94"/>
      <c r="L3" s="94"/>
      <c r="M3" s="94"/>
      <c r="N3" s="50"/>
    </row>
    <row r="4" spans="1:14" ht="18" x14ac:dyDescent="0.25">
      <c r="A4" s="3"/>
      <c r="B4" s="3"/>
      <c r="C4" s="3"/>
      <c r="D4" s="3"/>
      <c r="E4" s="3"/>
      <c r="F4" s="28"/>
      <c r="G4" s="3"/>
      <c r="H4" s="28"/>
      <c r="I4" s="3"/>
      <c r="J4" s="28"/>
      <c r="K4" s="4"/>
      <c r="L4" s="4"/>
      <c r="M4" s="4"/>
      <c r="N4" s="4"/>
    </row>
    <row r="5" spans="1:14" ht="18" customHeight="1" x14ac:dyDescent="0.25">
      <c r="A5" s="92" t="s">
        <v>13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49"/>
    </row>
    <row r="6" spans="1:14" ht="18" x14ac:dyDescent="0.25">
      <c r="A6" s="3"/>
      <c r="B6" s="3"/>
      <c r="C6" s="3"/>
      <c r="D6" s="3"/>
      <c r="E6" s="3"/>
      <c r="F6" s="28"/>
      <c r="G6" s="3"/>
      <c r="H6" s="28"/>
      <c r="I6" s="3"/>
      <c r="J6" s="28"/>
      <c r="K6" s="4"/>
      <c r="L6" s="4"/>
      <c r="M6" s="4"/>
      <c r="N6" s="4"/>
    </row>
    <row r="7" spans="1:14" ht="15.75" x14ac:dyDescent="0.25">
      <c r="A7" s="92" t="s">
        <v>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51"/>
    </row>
    <row r="8" spans="1:14" ht="18" x14ac:dyDescent="0.25">
      <c r="A8" s="60" t="s">
        <v>100</v>
      </c>
      <c r="B8" s="3"/>
      <c r="C8" s="3"/>
      <c r="D8" s="3"/>
      <c r="E8" s="3"/>
      <c r="F8" s="28"/>
      <c r="G8" s="3"/>
      <c r="H8" s="28"/>
      <c r="I8" s="3"/>
      <c r="J8" s="28"/>
      <c r="K8" s="4"/>
      <c r="L8" s="4"/>
      <c r="M8" s="4"/>
      <c r="N8" s="4"/>
    </row>
    <row r="9" spans="1:14" ht="25.5" x14ac:dyDescent="0.25">
      <c r="A9" s="24" t="s">
        <v>14</v>
      </c>
      <c r="B9" s="23" t="s">
        <v>15</v>
      </c>
      <c r="C9" s="23" t="s">
        <v>16</v>
      </c>
      <c r="D9" s="23" t="s">
        <v>12</v>
      </c>
      <c r="E9" s="23" t="s">
        <v>90</v>
      </c>
      <c r="F9" s="23" t="s">
        <v>91</v>
      </c>
      <c r="G9" s="24" t="s">
        <v>92</v>
      </c>
      <c r="H9" s="24" t="s">
        <v>93</v>
      </c>
      <c r="I9" s="24" t="s">
        <v>94</v>
      </c>
      <c r="J9" s="24" t="s">
        <v>95</v>
      </c>
      <c r="K9" s="24" t="s">
        <v>97</v>
      </c>
      <c r="L9" s="24" t="s">
        <v>96</v>
      </c>
      <c r="M9" s="24" t="s">
        <v>98</v>
      </c>
      <c r="N9" s="24" t="s">
        <v>99</v>
      </c>
    </row>
    <row r="10" spans="1:14" ht="15.75" customHeight="1" x14ac:dyDescent="0.25">
      <c r="A10" s="11">
        <v>9</v>
      </c>
      <c r="B10" s="11"/>
      <c r="C10" s="11"/>
      <c r="D10" s="11" t="s">
        <v>105</v>
      </c>
      <c r="E10" s="41">
        <v>309362</v>
      </c>
      <c r="F10" s="61">
        <f>E10/7.5345</f>
        <v>41059.393456765545</v>
      </c>
      <c r="G10" s="40">
        <v>259236</v>
      </c>
      <c r="H10" s="61">
        <f>G10/7.5345</f>
        <v>34406.529962173998</v>
      </c>
      <c r="I10" s="41">
        <v>199202.24</v>
      </c>
      <c r="J10" s="61">
        <f>I10/7.5345</f>
        <v>26438.680735284357</v>
      </c>
      <c r="K10" s="41">
        <f>K13+K15+K17+K20</f>
        <v>0</v>
      </c>
      <c r="L10" s="61">
        <f>K10/7.5345</f>
        <v>0</v>
      </c>
      <c r="M10" s="41">
        <f>M13+M15+M17+M20</f>
        <v>0</v>
      </c>
      <c r="N10" s="61">
        <f>M10/7.5345</f>
        <v>0</v>
      </c>
    </row>
    <row r="11" spans="1:14" x14ac:dyDescent="0.25">
      <c r="A11" s="11"/>
      <c r="B11" s="16">
        <v>92</v>
      </c>
      <c r="C11" s="16"/>
      <c r="D11" s="16" t="s">
        <v>106</v>
      </c>
      <c r="E11" s="41">
        <v>309362</v>
      </c>
      <c r="F11" s="61">
        <f>E11/7.5345</f>
        <v>41059.393456765545</v>
      </c>
      <c r="G11" s="40">
        <v>259236</v>
      </c>
      <c r="H11" s="61">
        <f>G11/7.5345</f>
        <v>34406.529962173998</v>
      </c>
      <c r="I11" s="40">
        <v>199202.24</v>
      </c>
      <c r="J11" s="61">
        <f>I11/7.5345</f>
        <v>26438.680735284357</v>
      </c>
      <c r="K11" s="40"/>
      <c r="L11" s="62"/>
      <c r="M11" s="40"/>
      <c r="N11" s="62"/>
    </row>
    <row r="12" spans="1:14" ht="15.75" customHeight="1" x14ac:dyDescent="0.25">
      <c r="A12" s="11">
        <v>6</v>
      </c>
      <c r="B12" s="11"/>
      <c r="C12" s="11"/>
      <c r="D12" s="11" t="s">
        <v>17</v>
      </c>
      <c r="E12" s="41">
        <f>E14+E16+E18+E21</f>
        <v>7800731</v>
      </c>
      <c r="F12" s="61">
        <f>E12/7.5345</f>
        <v>1035334.9260070343</v>
      </c>
      <c r="G12" s="41">
        <f t="shared" ref="G12:M12" si="0">G14+G16+G18+G21</f>
        <v>7950809.0199999996</v>
      </c>
      <c r="H12" s="61">
        <f>G12/7.5345</f>
        <v>1055253.7023027407</v>
      </c>
      <c r="I12" s="41">
        <f>I14+I16+I18+I21</f>
        <v>8402056.0800000001</v>
      </c>
      <c r="J12" s="61">
        <f>I12/7.5345</f>
        <v>1115144.479394784</v>
      </c>
      <c r="K12" s="41">
        <f t="shared" si="0"/>
        <v>8404861.0999999996</v>
      </c>
      <c r="L12" s="61">
        <f>K12/7.5345</f>
        <v>1115516.769526843</v>
      </c>
      <c r="M12" s="41">
        <f t="shared" si="0"/>
        <v>8404861.0999999996</v>
      </c>
      <c r="N12" s="61">
        <f>M12/7.5345</f>
        <v>1115516.769526843</v>
      </c>
    </row>
    <row r="13" spans="1:14" ht="38.25" x14ac:dyDescent="0.25">
      <c r="A13" s="11"/>
      <c r="B13" s="16">
        <v>63</v>
      </c>
      <c r="C13" s="16"/>
      <c r="D13" s="16" t="s">
        <v>53</v>
      </c>
      <c r="E13" s="41"/>
      <c r="F13" s="61"/>
      <c r="G13" s="40"/>
      <c r="H13" s="62"/>
      <c r="I13" s="40"/>
      <c r="J13" s="62"/>
      <c r="K13" s="40"/>
      <c r="L13" s="62"/>
      <c r="M13" s="40"/>
      <c r="N13" s="62"/>
    </row>
    <row r="14" spans="1:14" x14ac:dyDescent="0.25">
      <c r="A14" s="12"/>
      <c r="B14" s="12"/>
      <c r="C14" s="13" t="s">
        <v>60</v>
      </c>
      <c r="D14" s="13" t="s">
        <v>61</v>
      </c>
      <c r="E14" s="41">
        <v>7222949</v>
      </c>
      <c r="F14" s="61">
        <f>E14/7.5345</f>
        <v>958650.07631561474</v>
      </c>
      <c r="G14" s="40">
        <v>7258150</v>
      </c>
      <c r="H14" s="62">
        <f>G14/7.5345</f>
        <v>963322.05189461808</v>
      </c>
      <c r="I14" s="40">
        <v>7863315.0800000001</v>
      </c>
      <c r="J14" s="62">
        <f>I14/7.5345</f>
        <v>1043641.2608666798</v>
      </c>
      <c r="K14" s="40">
        <v>7866120.0999999996</v>
      </c>
      <c r="L14" s="62">
        <f>K14/7.5345</f>
        <v>1044013.5509987391</v>
      </c>
      <c r="M14" s="40">
        <v>7866120.0999999996</v>
      </c>
      <c r="N14" s="62">
        <f>M14/7.5345</f>
        <v>1044013.5509987391</v>
      </c>
    </row>
    <row r="15" spans="1:14" x14ac:dyDescent="0.25">
      <c r="A15" s="11"/>
      <c r="B15" s="16">
        <v>65</v>
      </c>
      <c r="C15" s="16"/>
      <c r="D15" s="16" t="s">
        <v>62</v>
      </c>
      <c r="E15" s="41"/>
      <c r="F15" s="61"/>
      <c r="G15" s="40"/>
      <c r="H15" s="62"/>
      <c r="I15" s="40"/>
      <c r="J15" s="62"/>
      <c r="K15" s="40"/>
      <c r="L15" s="62"/>
      <c r="M15" s="40"/>
      <c r="N15" s="62"/>
    </row>
    <row r="16" spans="1:14" x14ac:dyDescent="0.25">
      <c r="A16" s="12"/>
      <c r="B16" s="12"/>
      <c r="C16" s="13" t="s">
        <v>60</v>
      </c>
      <c r="D16" s="13" t="s">
        <v>61</v>
      </c>
      <c r="E16" s="41">
        <v>14663</v>
      </c>
      <c r="F16" s="61">
        <f>E16/7.5345</f>
        <v>1946.1145397836617</v>
      </c>
      <c r="G16" s="40">
        <v>20800</v>
      </c>
      <c r="H16" s="62">
        <f>G16/7.5345</f>
        <v>2760.6344150242217</v>
      </c>
      <c r="I16" s="40">
        <v>700</v>
      </c>
      <c r="J16" s="62">
        <f>I16/7.5345</f>
        <v>92.905965890238235</v>
      </c>
      <c r="K16" s="40">
        <v>700</v>
      </c>
      <c r="L16" s="62">
        <f>K16/7.5345</f>
        <v>92.905965890238235</v>
      </c>
      <c r="M16" s="40">
        <v>700</v>
      </c>
      <c r="N16" s="62">
        <f>M16/7.5345</f>
        <v>92.905965890238235</v>
      </c>
    </row>
    <row r="17" spans="1:14" x14ac:dyDescent="0.25">
      <c r="A17" s="11"/>
      <c r="B17" s="16">
        <v>66</v>
      </c>
      <c r="C17" s="16"/>
      <c r="D17" s="16" t="s">
        <v>63</v>
      </c>
      <c r="E17" s="41"/>
      <c r="F17" s="61"/>
      <c r="G17" s="40"/>
      <c r="H17" s="62"/>
      <c r="I17" s="40"/>
      <c r="J17" s="62"/>
      <c r="K17" s="40"/>
      <c r="L17" s="62"/>
      <c r="M17" s="40"/>
      <c r="N17" s="62"/>
    </row>
    <row r="18" spans="1:14" x14ac:dyDescent="0.25">
      <c r="A18" s="12"/>
      <c r="B18" s="12"/>
      <c r="C18" s="13" t="s">
        <v>60</v>
      </c>
      <c r="D18" s="13" t="s">
        <v>61</v>
      </c>
      <c r="E18" s="41">
        <v>3999</v>
      </c>
      <c r="F18" s="61">
        <f>E18/7.5345</f>
        <v>530.75851085008958</v>
      </c>
      <c r="G18" s="40">
        <v>13000</v>
      </c>
      <c r="H18" s="62">
        <f>G18/7.5345</f>
        <v>1725.3965093901386</v>
      </c>
      <c r="I18" s="40">
        <v>11000</v>
      </c>
      <c r="J18" s="62">
        <f>I18/7.5345</f>
        <v>1459.9508925608866</v>
      </c>
      <c r="K18" s="40">
        <v>11000</v>
      </c>
      <c r="L18" s="62">
        <f>K18/7.5345</f>
        <v>1459.9508925608866</v>
      </c>
      <c r="M18" s="40">
        <v>11000</v>
      </c>
      <c r="N18" s="62">
        <f>M18/7.5345</f>
        <v>1459.9508925608866</v>
      </c>
    </row>
    <row r="19" spans="1:14" x14ac:dyDescent="0.25">
      <c r="A19" s="12"/>
      <c r="B19" s="31" t="s">
        <v>54</v>
      </c>
      <c r="C19" s="13"/>
      <c r="D19" s="13"/>
      <c r="E19" s="41"/>
      <c r="F19" s="61"/>
      <c r="G19" s="40"/>
      <c r="H19" s="62"/>
      <c r="I19" s="40"/>
      <c r="J19" s="62"/>
      <c r="K19" s="40"/>
      <c r="L19" s="62"/>
      <c r="M19" s="40"/>
      <c r="N19" s="62"/>
    </row>
    <row r="20" spans="1:14" ht="38.25" x14ac:dyDescent="0.25">
      <c r="A20" s="12"/>
      <c r="B20" s="12">
        <v>67</v>
      </c>
      <c r="C20" s="13"/>
      <c r="D20" s="16" t="s">
        <v>55</v>
      </c>
      <c r="E20" s="41"/>
      <c r="F20" s="61"/>
      <c r="G20" s="40"/>
      <c r="H20" s="62"/>
      <c r="I20" s="40"/>
      <c r="J20" s="62"/>
      <c r="K20" s="40"/>
      <c r="L20" s="62"/>
      <c r="M20" s="40"/>
      <c r="N20" s="62"/>
    </row>
    <row r="21" spans="1:14" x14ac:dyDescent="0.25">
      <c r="A21" s="12"/>
      <c r="B21" s="12"/>
      <c r="C21" s="13" t="s">
        <v>64</v>
      </c>
      <c r="D21" s="18" t="s">
        <v>65</v>
      </c>
      <c r="E21" s="41">
        <v>559120</v>
      </c>
      <c r="F21" s="61">
        <f>E21/7.5345</f>
        <v>74207.97664078571</v>
      </c>
      <c r="G21" s="40">
        <v>658859.02</v>
      </c>
      <c r="H21" s="62">
        <f>G21/7.5345</f>
        <v>87445.619483708273</v>
      </c>
      <c r="I21" s="40">
        <v>527041</v>
      </c>
      <c r="J21" s="62">
        <f>I21/7.5345</f>
        <v>69950.361669652921</v>
      </c>
      <c r="K21" s="40">
        <v>527041</v>
      </c>
      <c r="L21" s="62">
        <f>K21/7.5345</f>
        <v>69950.361669652921</v>
      </c>
      <c r="M21" s="40">
        <v>527041</v>
      </c>
      <c r="N21" s="62">
        <f>M21/7.5345</f>
        <v>69950.361669652921</v>
      </c>
    </row>
    <row r="22" spans="1:14" ht="25.5" x14ac:dyDescent="0.25">
      <c r="A22" s="14">
        <v>7</v>
      </c>
      <c r="B22" s="15"/>
      <c r="C22" s="15"/>
      <c r="D22" s="29" t="s">
        <v>19</v>
      </c>
      <c r="E22" s="41"/>
      <c r="F22" s="61"/>
      <c r="G22" s="40"/>
      <c r="H22" s="62"/>
      <c r="I22" s="40"/>
      <c r="J22" s="62"/>
      <c r="K22" s="40"/>
      <c r="L22" s="62"/>
      <c r="M22" s="40"/>
      <c r="N22" s="62"/>
    </row>
    <row r="23" spans="1:14" ht="38.25" x14ac:dyDescent="0.25">
      <c r="A23" s="16"/>
      <c r="B23" s="16">
        <v>72</v>
      </c>
      <c r="C23" s="16"/>
      <c r="D23" s="30" t="s">
        <v>52</v>
      </c>
      <c r="E23" s="41"/>
      <c r="F23" s="61"/>
      <c r="G23" s="40"/>
      <c r="H23" s="62"/>
      <c r="I23" s="40"/>
      <c r="J23" s="62"/>
      <c r="K23" s="40"/>
      <c r="L23" s="62"/>
      <c r="M23" s="42"/>
      <c r="N23" s="64"/>
    </row>
    <row r="24" spans="1:14" x14ac:dyDescent="0.25">
      <c r="A24" s="16"/>
      <c r="B24" s="16"/>
      <c r="C24" s="13">
        <v>11</v>
      </c>
      <c r="D24" s="13" t="s">
        <v>18</v>
      </c>
      <c r="E24" s="41"/>
      <c r="F24" s="61"/>
      <c r="G24" s="40"/>
      <c r="H24" s="62"/>
      <c r="I24" s="40"/>
      <c r="J24" s="62"/>
      <c r="K24" s="40"/>
      <c r="L24" s="62"/>
      <c r="M24" s="42"/>
      <c r="N24" s="64"/>
    </row>
    <row r="26" spans="1:14" ht="15.75" x14ac:dyDescent="0.25">
      <c r="A26" s="92" t="s">
        <v>20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51"/>
    </row>
    <row r="27" spans="1:14" ht="18" x14ac:dyDescent="0.25">
      <c r="A27" s="3"/>
      <c r="B27" s="3"/>
      <c r="C27" s="3"/>
      <c r="D27" s="3"/>
      <c r="E27" s="3"/>
      <c r="F27" s="28"/>
      <c r="G27" s="3"/>
      <c r="H27" s="28"/>
      <c r="I27" s="3"/>
      <c r="J27" s="28"/>
      <c r="K27" s="4"/>
      <c r="L27" s="4"/>
      <c r="M27" s="4"/>
      <c r="N27" s="4"/>
    </row>
    <row r="28" spans="1:14" ht="25.5" x14ac:dyDescent="0.25">
      <c r="A28" s="24" t="s">
        <v>14</v>
      </c>
      <c r="B28" s="23" t="s">
        <v>15</v>
      </c>
      <c r="C28" s="23" t="s">
        <v>16</v>
      </c>
      <c r="D28" s="23" t="s">
        <v>21</v>
      </c>
      <c r="E28" s="23" t="s">
        <v>90</v>
      </c>
      <c r="F28" s="23" t="s">
        <v>91</v>
      </c>
      <c r="G28" s="24" t="s">
        <v>92</v>
      </c>
      <c r="H28" s="63" t="s">
        <v>93</v>
      </c>
      <c r="I28" s="24" t="s">
        <v>94</v>
      </c>
      <c r="J28" s="63" t="s">
        <v>95</v>
      </c>
      <c r="K28" s="24" t="s">
        <v>97</v>
      </c>
      <c r="L28" s="63" t="s">
        <v>96</v>
      </c>
      <c r="M28" s="24" t="s">
        <v>98</v>
      </c>
      <c r="N28" s="63" t="s">
        <v>99</v>
      </c>
    </row>
    <row r="29" spans="1:14" ht="15.75" customHeight="1" x14ac:dyDescent="0.25">
      <c r="A29" s="11">
        <v>3</v>
      </c>
      <c r="B29" s="11"/>
      <c r="C29" s="11"/>
      <c r="D29" s="11" t="s">
        <v>22</v>
      </c>
      <c r="E29" s="41">
        <f>E33+E36+E37+E40+E41+E44</f>
        <v>7838724</v>
      </c>
      <c r="F29" s="61">
        <f>E29/7.5345</f>
        <v>1040377.4636671311</v>
      </c>
      <c r="G29" s="41">
        <f>G33+G36+G37+G40+G41+G44+G35+G31</f>
        <v>7992842.7799999993</v>
      </c>
      <c r="H29" s="61">
        <f>G29/7.5345</f>
        <v>1060832.540978167</v>
      </c>
      <c r="I29" s="41">
        <f>I33+I36+I37+I40+I41+I44+I35+I31</f>
        <v>8402056.0800000001</v>
      </c>
      <c r="J29" s="61">
        <f>I29/7.5345</f>
        <v>1115144.479394784</v>
      </c>
      <c r="K29" s="41">
        <f t="shared" ref="K29:M29" si="1">K33+K36+K37+K40+K41+K44+K35+K31</f>
        <v>8404861.0899999999</v>
      </c>
      <c r="L29" s="61">
        <f>K29/7.5345</f>
        <v>1115516.7681996149</v>
      </c>
      <c r="M29" s="41">
        <f t="shared" si="1"/>
        <v>8404861.0899999999</v>
      </c>
      <c r="N29" s="61">
        <f t="shared" ref="N29:N33" si="2">M29/7.5345</f>
        <v>1115516.7681996149</v>
      </c>
    </row>
    <row r="30" spans="1:14" ht="15.75" customHeight="1" x14ac:dyDescent="0.25">
      <c r="A30" s="11"/>
      <c r="B30" s="16">
        <v>31</v>
      </c>
      <c r="C30" s="16"/>
      <c r="D30" s="16" t="s">
        <v>23</v>
      </c>
      <c r="E30" s="41"/>
      <c r="F30" s="61"/>
      <c r="G30" s="40"/>
      <c r="H30" s="62"/>
      <c r="I30" s="40"/>
      <c r="J30" s="62"/>
      <c r="K30" s="40"/>
      <c r="L30" s="62"/>
      <c r="M30" s="40"/>
      <c r="N30" s="62">
        <f t="shared" si="2"/>
        <v>0</v>
      </c>
    </row>
    <row r="31" spans="1:14" x14ac:dyDescent="0.25">
      <c r="A31" s="12"/>
      <c r="B31" s="12"/>
      <c r="C31" s="13" t="s">
        <v>66</v>
      </c>
      <c r="D31" s="13" t="s">
        <v>18</v>
      </c>
      <c r="E31" s="41"/>
      <c r="F31" s="61"/>
      <c r="G31" s="40">
        <v>1600</v>
      </c>
      <c r="H31" s="62">
        <f t="shared" ref="H31:H33" si="3">G31/7.5345</f>
        <v>212.35649346340168</v>
      </c>
      <c r="I31" s="40">
        <v>1600</v>
      </c>
      <c r="J31" s="62">
        <f t="shared" ref="J31:J32" si="4">I31/7.5345</f>
        <v>212.35649346340168</v>
      </c>
      <c r="K31" s="40">
        <v>1600</v>
      </c>
      <c r="L31" s="62">
        <f t="shared" ref="L31:L33" si="5">K31/7.5345</f>
        <v>212.35649346340168</v>
      </c>
      <c r="M31" s="40">
        <v>1600</v>
      </c>
      <c r="N31" s="62">
        <f t="shared" si="2"/>
        <v>212.35649346340168</v>
      </c>
    </row>
    <row r="32" spans="1:14" x14ac:dyDescent="0.25">
      <c r="A32" s="12"/>
      <c r="B32" s="12"/>
      <c r="C32" s="13" t="s">
        <v>64</v>
      </c>
      <c r="D32" s="13" t="s">
        <v>67</v>
      </c>
      <c r="E32" s="41"/>
      <c r="F32" s="61"/>
      <c r="G32" s="40">
        <v>0</v>
      </c>
      <c r="H32" s="62">
        <f t="shared" si="3"/>
        <v>0</v>
      </c>
      <c r="I32" s="40">
        <v>0</v>
      </c>
      <c r="J32" s="62">
        <f t="shared" si="4"/>
        <v>0</v>
      </c>
      <c r="K32" s="40">
        <v>0</v>
      </c>
      <c r="L32" s="62">
        <f t="shared" si="5"/>
        <v>0</v>
      </c>
      <c r="M32" s="40">
        <v>0</v>
      </c>
      <c r="N32" s="62">
        <f t="shared" si="2"/>
        <v>0</v>
      </c>
    </row>
    <row r="33" spans="1:14" x14ac:dyDescent="0.25">
      <c r="A33" s="12"/>
      <c r="B33" s="12"/>
      <c r="C33" s="13" t="s">
        <v>60</v>
      </c>
      <c r="D33" s="13" t="s">
        <v>68</v>
      </c>
      <c r="E33" s="41">
        <v>6968962</v>
      </c>
      <c r="F33" s="61">
        <f>E33/7.5345</f>
        <v>924940.20837480912</v>
      </c>
      <c r="G33" s="40">
        <v>6765500</v>
      </c>
      <c r="H33" s="62">
        <f t="shared" si="3"/>
        <v>897936.16032915248</v>
      </c>
      <c r="I33" s="40">
        <v>7778882.9000000004</v>
      </c>
      <c r="J33" s="62">
        <f>I33/7.5345</f>
        <v>1032435.1848165108</v>
      </c>
      <c r="K33" s="40">
        <v>7781687.9100000001</v>
      </c>
      <c r="L33" s="62">
        <f t="shared" si="5"/>
        <v>1032807.4736213417</v>
      </c>
      <c r="M33" s="40">
        <v>7781687.9100000001</v>
      </c>
      <c r="N33" s="62">
        <f t="shared" si="2"/>
        <v>1032807.4736213417</v>
      </c>
    </row>
    <row r="34" spans="1:14" x14ac:dyDescent="0.25">
      <c r="A34" s="12"/>
      <c r="B34" s="12">
        <v>32</v>
      </c>
      <c r="C34" s="13"/>
      <c r="D34" s="12" t="s">
        <v>41</v>
      </c>
      <c r="E34" s="41"/>
      <c r="F34" s="61"/>
      <c r="G34" s="40"/>
      <c r="H34" s="62"/>
      <c r="I34" s="40"/>
      <c r="J34" s="62"/>
      <c r="K34" s="40"/>
      <c r="L34" s="62"/>
      <c r="M34" s="40"/>
      <c r="N34" s="62"/>
    </row>
    <row r="35" spans="1:14" x14ac:dyDescent="0.25">
      <c r="A35" s="12"/>
      <c r="B35" s="12"/>
      <c r="C35" s="13" t="s">
        <v>66</v>
      </c>
      <c r="D35" s="13" t="s">
        <v>18</v>
      </c>
      <c r="E35" s="41"/>
      <c r="F35" s="61"/>
      <c r="G35" s="40">
        <v>48433.760000000002</v>
      </c>
      <c r="H35" s="62">
        <f t="shared" ref="H35:H37" si="6">G35/7.5345</f>
        <v>6428.2646492799786</v>
      </c>
      <c r="I35" s="40">
        <v>75832.179999999993</v>
      </c>
      <c r="J35" s="62">
        <f t="shared" ref="J35:J37" si="7">I35/7.5345</f>
        <v>10064.659897803436</v>
      </c>
      <c r="K35" s="40">
        <v>75832.179999999993</v>
      </c>
      <c r="L35" s="62">
        <f t="shared" ref="L35:L37" si="8">K35/7.5345</f>
        <v>10064.659897803436</v>
      </c>
      <c r="M35" s="40">
        <v>75832.179999999993</v>
      </c>
      <c r="N35" s="62">
        <f t="shared" ref="N35:N51" si="9">M35/7.5345</f>
        <v>10064.659897803436</v>
      </c>
    </row>
    <row r="36" spans="1:14" x14ac:dyDescent="0.25">
      <c r="A36" s="12"/>
      <c r="B36" s="12"/>
      <c r="C36" s="13" t="s">
        <v>64</v>
      </c>
      <c r="D36" s="13" t="s">
        <v>67</v>
      </c>
      <c r="E36" s="41">
        <v>559120</v>
      </c>
      <c r="F36" s="61">
        <f t="shared" ref="F36:F37" si="10">E36/7.5345</f>
        <v>74207.97664078571</v>
      </c>
      <c r="G36" s="40">
        <v>654559.02</v>
      </c>
      <c r="H36" s="62">
        <f t="shared" si="6"/>
        <v>86874.911407525375</v>
      </c>
      <c r="I36" s="40">
        <v>526541</v>
      </c>
      <c r="J36" s="62">
        <f t="shared" si="7"/>
        <v>69884.000265445618</v>
      </c>
      <c r="K36" s="40">
        <v>525541</v>
      </c>
      <c r="L36" s="62">
        <f t="shared" si="8"/>
        <v>69751.277457030985</v>
      </c>
      <c r="M36" s="40">
        <v>525541</v>
      </c>
      <c r="N36" s="62">
        <f t="shared" si="9"/>
        <v>69751.277457030985</v>
      </c>
    </row>
    <row r="37" spans="1:14" x14ac:dyDescent="0.25">
      <c r="A37" s="12"/>
      <c r="B37" s="12"/>
      <c r="C37" s="13" t="s">
        <v>60</v>
      </c>
      <c r="D37" s="13" t="s">
        <v>68</v>
      </c>
      <c r="E37" s="41">
        <v>235149</v>
      </c>
      <c r="F37" s="61">
        <f t="shared" si="10"/>
        <v>31209.635675890899</v>
      </c>
      <c r="G37" s="40">
        <v>518450</v>
      </c>
      <c r="H37" s="62">
        <f t="shared" si="6"/>
        <v>68810.140022562875</v>
      </c>
      <c r="I37" s="40">
        <v>18700</v>
      </c>
      <c r="J37" s="62">
        <f t="shared" si="7"/>
        <v>2481.9165173535071</v>
      </c>
      <c r="K37" s="40">
        <v>18700</v>
      </c>
      <c r="L37" s="62">
        <f t="shared" si="8"/>
        <v>2481.9165173535071</v>
      </c>
      <c r="M37" s="40">
        <v>18700</v>
      </c>
      <c r="N37" s="62">
        <f t="shared" si="9"/>
        <v>2481.9165173535071</v>
      </c>
    </row>
    <row r="38" spans="1:14" x14ac:dyDescent="0.25">
      <c r="A38" s="12"/>
      <c r="B38" s="12">
        <v>34</v>
      </c>
      <c r="C38" s="13"/>
      <c r="D38" s="12" t="s">
        <v>69</v>
      </c>
      <c r="E38" s="41"/>
      <c r="F38" s="61"/>
      <c r="G38" s="40"/>
      <c r="H38" s="62"/>
      <c r="I38" s="40"/>
      <c r="J38" s="62"/>
      <c r="K38" s="40"/>
      <c r="L38" s="62"/>
      <c r="M38" s="40"/>
      <c r="N38" s="62">
        <f t="shared" si="9"/>
        <v>0</v>
      </c>
    </row>
    <row r="39" spans="1:14" x14ac:dyDescent="0.25">
      <c r="A39" s="12"/>
      <c r="B39" s="12"/>
      <c r="C39" s="13" t="s">
        <v>66</v>
      </c>
      <c r="D39" s="13" t="s">
        <v>18</v>
      </c>
      <c r="E39" s="41"/>
      <c r="F39" s="61"/>
      <c r="G39" s="40">
        <v>0</v>
      </c>
      <c r="H39" s="62">
        <f t="shared" ref="H39:H41" si="11">G39/7.5345</f>
        <v>0</v>
      </c>
      <c r="I39" s="40">
        <v>0</v>
      </c>
      <c r="J39" s="62">
        <f t="shared" ref="J39:J41" si="12">I39/7.5345</f>
        <v>0</v>
      </c>
      <c r="K39" s="40">
        <v>0</v>
      </c>
      <c r="L39" s="62">
        <f t="shared" ref="L39:L41" si="13">K39/7.5345</f>
        <v>0</v>
      </c>
      <c r="M39" s="40">
        <v>0</v>
      </c>
      <c r="N39" s="62">
        <f t="shared" si="9"/>
        <v>0</v>
      </c>
    </row>
    <row r="40" spans="1:14" x14ac:dyDescent="0.25">
      <c r="A40" s="12"/>
      <c r="B40" s="12"/>
      <c r="C40" s="13" t="s">
        <v>64</v>
      </c>
      <c r="D40" s="13" t="s">
        <v>67</v>
      </c>
      <c r="E40" s="41">
        <v>2971</v>
      </c>
      <c r="F40" s="61">
        <f t="shared" ref="F40:F41" si="14">E40/7.5345</f>
        <v>394.31946379985396</v>
      </c>
      <c r="G40" s="40">
        <v>4100</v>
      </c>
      <c r="H40" s="62">
        <f t="shared" si="11"/>
        <v>544.16351449996682</v>
      </c>
      <c r="I40" s="40">
        <v>500</v>
      </c>
      <c r="J40" s="62">
        <f t="shared" si="12"/>
        <v>66.361404207313029</v>
      </c>
      <c r="K40" s="40">
        <v>1500</v>
      </c>
      <c r="L40" s="62">
        <f t="shared" si="13"/>
        <v>199.08421262193906</v>
      </c>
      <c r="M40" s="40">
        <v>1500</v>
      </c>
      <c r="N40" s="62">
        <f t="shared" si="9"/>
        <v>199.08421262193906</v>
      </c>
    </row>
    <row r="41" spans="1:14" x14ac:dyDescent="0.25">
      <c r="A41" s="12"/>
      <c r="B41" s="12"/>
      <c r="C41" s="13" t="s">
        <v>60</v>
      </c>
      <c r="D41" s="13" t="s">
        <v>68</v>
      </c>
      <c r="E41" s="41">
        <v>69680</v>
      </c>
      <c r="F41" s="61">
        <f t="shared" si="14"/>
        <v>9248.1252903311433</v>
      </c>
      <c r="G41" s="40">
        <v>0</v>
      </c>
      <c r="H41" s="62">
        <f t="shared" si="11"/>
        <v>0</v>
      </c>
      <c r="I41" s="40">
        <v>0</v>
      </c>
      <c r="J41" s="62">
        <f t="shared" si="12"/>
        <v>0</v>
      </c>
      <c r="K41" s="40">
        <v>0</v>
      </c>
      <c r="L41" s="62">
        <f t="shared" si="13"/>
        <v>0</v>
      </c>
      <c r="M41" s="40">
        <v>0</v>
      </c>
      <c r="N41" s="62">
        <f t="shared" si="9"/>
        <v>0</v>
      </c>
    </row>
    <row r="42" spans="1:14" ht="33.75" x14ac:dyDescent="0.25">
      <c r="A42" s="12"/>
      <c r="B42" s="12">
        <v>37</v>
      </c>
      <c r="C42" s="13"/>
      <c r="D42" s="43" t="s">
        <v>70</v>
      </c>
      <c r="E42" s="41"/>
      <c r="F42" s="61"/>
      <c r="G42" s="40"/>
      <c r="H42" s="62"/>
      <c r="I42" s="40"/>
      <c r="J42" s="62"/>
      <c r="K42" s="40"/>
      <c r="L42" s="62"/>
      <c r="M42" s="40"/>
      <c r="N42" s="62">
        <f t="shared" si="9"/>
        <v>0</v>
      </c>
    </row>
    <row r="43" spans="1:14" x14ac:dyDescent="0.25">
      <c r="A43" s="12"/>
      <c r="B43" s="12"/>
      <c r="C43" s="13" t="s">
        <v>66</v>
      </c>
      <c r="D43" s="13" t="s">
        <v>18</v>
      </c>
      <c r="E43" s="41">
        <v>0</v>
      </c>
      <c r="F43" s="61">
        <f t="shared" ref="F43:F44" si="15">E43/7.5345</f>
        <v>0</v>
      </c>
      <c r="G43" s="40">
        <v>0</v>
      </c>
      <c r="H43" s="62">
        <f t="shared" ref="H43:H45" si="16">G43/7.5345</f>
        <v>0</v>
      </c>
      <c r="I43" s="40">
        <v>0</v>
      </c>
      <c r="J43" s="62">
        <f t="shared" ref="J43:J51" si="17">I43/7.5345</f>
        <v>0</v>
      </c>
      <c r="K43" s="40">
        <v>0</v>
      </c>
      <c r="L43" s="62">
        <f t="shared" ref="L43:L45" si="18">K43/7.5345</f>
        <v>0</v>
      </c>
      <c r="M43" s="40">
        <v>0</v>
      </c>
      <c r="N43" s="62">
        <f t="shared" si="9"/>
        <v>0</v>
      </c>
    </row>
    <row r="44" spans="1:14" x14ac:dyDescent="0.25">
      <c r="A44" s="12"/>
      <c r="B44" s="12"/>
      <c r="C44" s="13" t="s">
        <v>64</v>
      </c>
      <c r="D44" s="13" t="s">
        <v>67</v>
      </c>
      <c r="E44" s="41">
        <v>2842</v>
      </c>
      <c r="F44" s="61">
        <f t="shared" si="15"/>
        <v>377.19822151436722</v>
      </c>
      <c r="G44" s="40">
        <v>200</v>
      </c>
      <c r="H44" s="62">
        <f t="shared" si="16"/>
        <v>26.54456168292521</v>
      </c>
      <c r="I44" s="40">
        <v>0</v>
      </c>
      <c r="J44" s="62">
        <f t="shared" si="17"/>
        <v>0</v>
      </c>
      <c r="K44" s="40">
        <v>0</v>
      </c>
      <c r="L44" s="62">
        <f t="shared" si="18"/>
        <v>0</v>
      </c>
      <c r="M44" s="40">
        <v>0</v>
      </c>
      <c r="N44" s="62">
        <f t="shared" si="9"/>
        <v>0</v>
      </c>
    </row>
    <row r="45" spans="1:14" x14ac:dyDescent="0.25">
      <c r="A45" s="12"/>
      <c r="B45" s="12"/>
      <c r="C45" s="13" t="s">
        <v>60</v>
      </c>
      <c r="D45" s="13" t="s">
        <v>68</v>
      </c>
      <c r="E45" s="41"/>
      <c r="F45" s="61"/>
      <c r="G45" s="40">
        <v>0</v>
      </c>
      <c r="H45" s="62">
        <f t="shared" si="16"/>
        <v>0</v>
      </c>
      <c r="I45" s="40">
        <v>0</v>
      </c>
      <c r="J45" s="62">
        <f t="shared" si="17"/>
        <v>0</v>
      </c>
      <c r="K45" s="40">
        <v>0</v>
      </c>
      <c r="L45" s="62">
        <f t="shared" si="18"/>
        <v>0</v>
      </c>
      <c r="M45" s="40">
        <v>0</v>
      </c>
      <c r="N45" s="62">
        <f t="shared" si="9"/>
        <v>0</v>
      </c>
    </row>
    <row r="46" spans="1:14" x14ac:dyDescent="0.25">
      <c r="A46" s="12"/>
      <c r="B46" s="31" t="s">
        <v>54</v>
      </c>
      <c r="C46" s="13"/>
      <c r="D46" s="13"/>
      <c r="E46" s="41"/>
      <c r="F46" s="61"/>
      <c r="G46" s="40"/>
      <c r="H46" s="62"/>
      <c r="I46" s="40"/>
      <c r="J46" s="62">
        <f t="shared" si="17"/>
        <v>0</v>
      </c>
      <c r="K46" s="40"/>
      <c r="L46" s="62"/>
      <c r="M46" s="40"/>
      <c r="N46" s="62">
        <f t="shared" si="9"/>
        <v>0</v>
      </c>
    </row>
    <row r="47" spans="1:14" ht="25.5" x14ac:dyDescent="0.25">
      <c r="A47" s="14">
        <v>4</v>
      </c>
      <c r="B47" s="15"/>
      <c r="C47" s="15"/>
      <c r="D47" s="29" t="s">
        <v>24</v>
      </c>
      <c r="E47" s="41"/>
      <c r="F47" s="61"/>
      <c r="G47" s="40"/>
      <c r="H47" s="62"/>
      <c r="I47" s="40"/>
      <c r="J47" s="62">
        <f t="shared" si="17"/>
        <v>0</v>
      </c>
      <c r="K47" s="40"/>
      <c r="L47" s="62"/>
      <c r="M47" s="40"/>
      <c r="N47" s="62">
        <f t="shared" si="9"/>
        <v>0</v>
      </c>
    </row>
    <row r="48" spans="1:14" ht="38.25" x14ac:dyDescent="0.25">
      <c r="A48" s="16"/>
      <c r="B48" s="16">
        <v>42</v>
      </c>
      <c r="C48" s="16"/>
      <c r="D48" s="30" t="s">
        <v>25</v>
      </c>
      <c r="E48" s="40">
        <f>SUM(E49:E51)</f>
        <v>12133</v>
      </c>
      <c r="F48" s="62">
        <f t="shared" ref="F48:F51" si="19">E48/7.5345</f>
        <v>1610.3258344946578</v>
      </c>
      <c r="G48" s="40">
        <f>SUM(G49:G51)</f>
        <v>18000</v>
      </c>
      <c r="H48" s="62">
        <f t="shared" ref="H48:H51" si="20">G48/7.5345</f>
        <v>2389.0105514632687</v>
      </c>
      <c r="I48" s="40">
        <f t="shared" ref="I48:M48" si="21">SUM(I49:I51)</f>
        <v>18000</v>
      </c>
      <c r="J48" s="62">
        <f t="shared" si="17"/>
        <v>2389.0105514632687</v>
      </c>
      <c r="K48" s="40">
        <f t="shared" si="21"/>
        <v>18000</v>
      </c>
      <c r="L48" s="62">
        <f t="shared" ref="L48:L51" si="22">K48/7.5345</f>
        <v>2389.0105514632687</v>
      </c>
      <c r="M48" s="40">
        <f t="shared" si="21"/>
        <v>18000</v>
      </c>
      <c r="N48" s="62">
        <f t="shared" si="9"/>
        <v>2389.0105514632687</v>
      </c>
    </row>
    <row r="49" spans="1:14" x14ac:dyDescent="0.25">
      <c r="A49" s="12"/>
      <c r="B49" s="12"/>
      <c r="C49" s="13" t="s">
        <v>66</v>
      </c>
      <c r="D49" s="13" t="s">
        <v>18</v>
      </c>
      <c r="E49" s="41"/>
      <c r="F49" s="61">
        <f t="shared" si="19"/>
        <v>0</v>
      </c>
      <c r="G49" s="40">
        <v>10000</v>
      </c>
      <c r="H49" s="62">
        <f t="shared" si="20"/>
        <v>1327.2280841462605</v>
      </c>
      <c r="I49" s="40">
        <v>10000</v>
      </c>
      <c r="J49" s="62">
        <f t="shared" si="17"/>
        <v>1327.2280841462605</v>
      </c>
      <c r="K49" s="40">
        <v>10000</v>
      </c>
      <c r="L49" s="62">
        <f t="shared" si="22"/>
        <v>1327.2280841462605</v>
      </c>
      <c r="M49" s="40">
        <v>10000</v>
      </c>
      <c r="N49" s="62">
        <f t="shared" si="9"/>
        <v>1327.2280841462605</v>
      </c>
    </row>
    <row r="50" spans="1:14" x14ac:dyDescent="0.25">
      <c r="A50" s="12"/>
      <c r="B50" s="12"/>
      <c r="C50" s="13" t="s">
        <v>64</v>
      </c>
      <c r="D50" s="13" t="s">
        <v>67</v>
      </c>
      <c r="E50" s="41"/>
      <c r="F50" s="61">
        <f t="shared" si="19"/>
        <v>0</v>
      </c>
      <c r="G50" s="40">
        <v>0</v>
      </c>
      <c r="H50" s="62">
        <f t="shared" si="20"/>
        <v>0</v>
      </c>
      <c r="I50" s="40">
        <v>0</v>
      </c>
      <c r="J50" s="62">
        <f t="shared" si="17"/>
        <v>0</v>
      </c>
      <c r="K50" s="40">
        <v>0</v>
      </c>
      <c r="L50" s="62">
        <f t="shared" si="22"/>
        <v>0</v>
      </c>
      <c r="M50" s="40">
        <v>0</v>
      </c>
      <c r="N50" s="62">
        <f t="shared" si="9"/>
        <v>0</v>
      </c>
    </row>
    <row r="51" spans="1:14" x14ac:dyDescent="0.25">
      <c r="A51" s="12"/>
      <c r="B51" s="12"/>
      <c r="C51" s="13" t="s">
        <v>60</v>
      </c>
      <c r="D51" s="13" t="s">
        <v>68</v>
      </c>
      <c r="E51" s="41">
        <v>12133</v>
      </c>
      <c r="F51" s="61">
        <f t="shared" si="19"/>
        <v>1610.3258344946578</v>
      </c>
      <c r="G51" s="40">
        <v>8000</v>
      </c>
      <c r="H51" s="62">
        <f t="shared" si="20"/>
        <v>1061.7824673170085</v>
      </c>
      <c r="I51" s="40">
        <v>8000</v>
      </c>
      <c r="J51" s="62">
        <f t="shared" si="17"/>
        <v>1061.7824673170085</v>
      </c>
      <c r="K51" s="40">
        <v>8000</v>
      </c>
      <c r="L51" s="62">
        <f t="shared" si="22"/>
        <v>1061.7824673170085</v>
      </c>
      <c r="M51" s="40">
        <v>8000</v>
      </c>
      <c r="N51" s="62">
        <f t="shared" si="9"/>
        <v>1061.7824673170085</v>
      </c>
    </row>
  </sheetData>
  <mergeCells count="5">
    <mergeCell ref="A7:M7"/>
    <mergeCell ref="A26:M26"/>
    <mergeCell ref="A3:M3"/>
    <mergeCell ref="A5:M5"/>
    <mergeCell ref="A1:N1"/>
  </mergeCells>
  <pageMargins left="0" right="0" top="0.15748031496062992" bottom="0" header="0.31496062992125984" footer="0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8"/>
  <sheetViews>
    <sheetView workbookViewId="0">
      <selection sqref="A1:N1"/>
    </sheetView>
  </sheetViews>
  <sheetFormatPr defaultRowHeight="15" x14ac:dyDescent="0.25"/>
  <cols>
    <col min="1" max="1" width="37.7109375" customWidth="1"/>
    <col min="2" max="11" width="12.7109375" customWidth="1"/>
  </cols>
  <sheetData>
    <row r="1" spans="1:14" ht="42" customHeight="1" x14ac:dyDescent="0.25">
      <c r="A1" s="92" t="s">
        <v>107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8" customHeight="1" x14ac:dyDescent="0.25">
      <c r="A2" s="3"/>
      <c r="B2" s="3"/>
      <c r="C2" s="3"/>
      <c r="D2" s="3"/>
      <c r="E2" s="3"/>
      <c r="F2" s="3"/>
    </row>
    <row r="3" spans="1:14" ht="15.75" x14ac:dyDescent="0.25">
      <c r="A3" s="92" t="s">
        <v>38</v>
      </c>
      <c r="B3" s="92"/>
      <c r="C3" s="92"/>
      <c r="D3" s="92"/>
      <c r="E3" s="94"/>
      <c r="F3" s="94"/>
    </row>
    <row r="4" spans="1:14" ht="18" x14ac:dyDescent="0.25">
      <c r="A4" s="3"/>
      <c r="B4" s="3"/>
      <c r="C4" s="3"/>
      <c r="D4" s="3"/>
      <c r="E4" s="4"/>
      <c r="F4" s="4"/>
    </row>
    <row r="5" spans="1:14" ht="18" customHeight="1" x14ac:dyDescent="0.25">
      <c r="A5" s="92" t="s">
        <v>13</v>
      </c>
      <c r="B5" s="93"/>
      <c r="C5" s="93"/>
      <c r="D5" s="93"/>
      <c r="E5" s="93"/>
      <c r="F5" s="93"/>
    </row>
    <row r="6" spans="1:14" ht="18" x14ac:dyDescent="0.25">
      <c r="A6" s="3"/>
      <c r="B6" s="3"/>
      <c r="C6" s="3"/>
      <c r="D6" s="3"/>
      <c r="E6" s="4"/>
      <c r="F6" s="4"/>
    </row>
    <row r="7" spans="1:14" ht="15.75" x14ac:dyDescent="0.25">
      <c r="A7" s="92" t="s">
        <v>26</v>
      </c>
      <c r="B7" s="113"/>
      <c r="C7" s="113"/>
      <c r="D7" s="113"/>
      <c r="E7" s="113"/>
      <c r="F7" s="113"/>
    </row>
    <row r="8" spans="1:14" ht="18" x14ac:dyDescent="0.25">
      <c r="A8" s="60" t="s">
        <v>100</v>
      </c>
      <c r="B8" s="28"/>
      <c r="C8" s="28"/>
      <c r="D8" s="28"/>
      <c r="E8" s="28"/>
      <c r="F8" s="28"/>
      <c r="G8" s="28"/>
      <c r="H8" s="4"/>
      <c r="I8" s="4"/>
      <c r="J8" s="4"/>
      <c r="K8" s="4"/>
    </row>
    <row r="9" spans="1:14" ht="30" x14ac:dyDescent="0.25">
      <c r="A9" s="24" t="s">
        <v>27</v>
      </c>
      <c r="B9" s="23" t="s">
        <v>90</v>
      </c>
      <c r="C9" s="82" t="s">
        <v>91</v>
      </c>
      <c r="D9" s="83" t="s">
        <v>92</v>
      </c>
      <c r="E9" s="83" t="s">
        <v>93</v>
      </c>
      <c r="F9" s="24" t="s">
        <v>94</v>
      </c>
      <c r="G9" s="83" t="s">
        <v>95</v>
      </c>
      <c r="H9" s="24" t="s">
        <v>97</v>
      </c>
      <c r="I9" s="83" t="s">
        <v>96</v>
      </c>
      <c r="J9" s="24" t="s">
        <v>98</v>
      </c>
      <c r="K9" s="84" t="s">
        <v>99</v>
      </c>
    </row>
    <row r="10" spans="1:14" ht="15.75" customHeight="1" x14ac:dyDescent="0.25">
      <c r="A10" s="11" t="s">
        <v>28</v>
      </c>
      <c r="B10" s="8"/>
      <c r="C10" s="85"/>
      <c r="D10" s="9"/>
      <c r="E10" s="86"/>
      <c r="F10" s="9"/>
      <c r="G10" s="86"/>
      <c r="H10" s="9"/>
      <c r="I10" s="86"/>
      <c r="J10" s="9"/>
      <c r="K10" s="86"/>
    </row>
    <row r="11" spans="1:14" ht="15.75" customHeight="1" x14ac:dyDescent="0.25">
      <c r="A11" s="11" t="s">
        <v>29</v>
      </c>
      <c r="B11" s="8"/>
      <c r="C11" s="85"/>
      <c r="D11" s="9"/>
      <c r="E11" s="86"/>
      <c r="F11" s="9"/>
      <c r="G11" s="86"/>
      <c r="H11" s="9"/>
      <c r="I11" s="86"/>
      <c r="J11" s="9"/>
      <c r="K11" s="86"/>
    </row>
    <row r="12" spans="1:14" ht="25.5" x14ac:dyDescent="0.25">
      <c r="A12" s="18" t="s">
        <v>30</v>
      </c>
      <c r="B12" s="8"/>
      <c r="C12" s="85"/>
      <c r="D12" s="9"/>
      <c r="E12" s="86"/>
      <c r="F12" s="9"/>
      <c r="G12" s="86"/>
      <c r="H12" s="9"/>
      <c r="I12" s="86"/>
      <c r="J12" s="9"/>
      <c r="K12" s="86"/>
    </row>
    <row r="13" spans="1:14" x14ac:dyDescent="0.25">
      <c r="A13" s="17" t="s">
        <v>31</v>
      </c>
      <c r="B13" s="8"/>
      <c r="C13" s="85"/>
      <c r="D13" s="9"/>
      <c r="E13" s="86"/>
      <c r="F13" s="9"/>
      <c r="G13" s="86"/>
      <c r="H13" s="9"/>
      <c r="I13" s="86"/>
      <c r="J13" s="9"/>
      <c r="K13" s="86"/>
    </row>
    <row r="14" spans="1:14" x14ac:dyDescent="0.25">
      <c r="A14" s="11" t="s">
        <v>32</v>
      </c>
      <c r="B14" s="8"/>
      <c r="C14" s="85"/>
      <c r="D14" s="9"/>
      <c r="E14" s="86"/>
      <c r="F14" s="9"/>
      <c r="G14" s="86"/>
      <c r="H14" s="9"/>
      <c r="I14" s="86"/>
      <c r="J14" s="10"/>
      <c r="K14" s="87"/>
    </row>
    <row r="15" spans="1:14" ht="25.5" x14ac:dyDescent="0.25">
      <c r="A15" s="19" t="s">
        <v>33</v>
      </c>
      <c r="B15" s="8"/>
      <c r="C15" s="85"/>
      <c r="D15" s="9"/>
      <c r="E15" s="86"/>
      <c r="F15" s="9"/>
      <c r="G15" s="86"/>
      <c r="H15" s="9"/>
      <c r="I15" s="86"/>
      <c r="J15" s="10"/>
      <c r="K15" s="87"/>
    </row>
    <row r="16" spans="1:14" x14ac:dyDescent="0.25">
      <c r="A16" s="70" t="s">
        <v>101</v>
      </c>
      <c r="B16" s="68"/>
      <c r="C16" s="88"/>
      <c r="D16" s="68"/>
      <c r="E16" s="88"/>
      <c r="F16" s="68"/>
      <c r="G16" s="88"/>
      <c r="H16" s="68"/>
      <c r="I16" s="88"/>
      <c r="J16" s="68"/>
      <c r="K16" s="88"/>
    </row>
    <row r="17" spans="1:11" x14ac:dyDescent="0.25">
      <c r="A17" s="70" t="s">
        <v>102</v>
      </c>
      <c r="B17" s="71">
        <v>7850857</v>
      </c>
      <c r="C17" s="89">
        <f>B17/7.5345</f>
        <v>1041987.7895016258</v>
      </c>
      <c r="D17" s="71">
        <v>8010842.7800000003</v>
      </c>
      <c r="E17" s="89">
        <f>D17/7.5345</f>
        <v>1063221.5515296303</v>
      </c>
      <c r="F17" s="71">
        <v>8402056.0800000001</v>
      </c>
      <c r="G17" s="89">
        <f>F17/7.5345</f>
        <v>1115144.479394784</v>
      </c>
      <c r="H17" s="71">
        <v>8404861.0999999996</v>
      </c>
      <c r="I17" s="89">
        <f>H17/7.5345</f>
        <v>1115516.769526843</v>
      </c>
      <c r="J17" s="71">
        <v>8404861.0999999996</v>
      </c>
      <c r="K17" s="89">
        <f>J17/7.5345</f>
        <v>1115516.769526843</v>
      </c>
    </row>
    <row r="18" spans="1:11" x14ac:dyDescent="0.25">
      <c r="A18" s="69"/>
      <c r="B18" s="71"/>
      <c r="C18" s="89"/>
      <c r="D18" s="71"/>
      <c r="E18" s="89"/>
      <c r="F18" s="71"/>
      <c r="G18" s="89"/>
      <c r="H18" s="71"/>
      <c r="I18" s="89"/>
      <c r="J18" s="71"/>
      <c r="K18" s="89"/>
    </row>
  </sheetData>
  <mergeCells count="4">
    <mergeCell ref="A3:F3"/>
    <mergeCell ref="A5:F5"/>
    <mergeCell ref="A7:F7"/>
    <mergeCell ref="A1:N1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4"/>
  <sheetViews>
    <sheetView workbookViewId="0">
      <selection sqref="A1:N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5.28515625" customWidth="1"/>
    <col min="5" max="14" width="12.7109375" customWidth="1"/>
  </cols>
  <sheetData>
    <row r="1" spans="1:14" ht="42" customHeight="1" x14ac:dyDescent="0.25">
      <c r="A1" s="92" t="s">
        <v>107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8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14" ht="15.75" x14ac:dyDescent="0.25">
      <c r="A3" s="92" t="s">
        <v>38</v>
      </c>
      <c r="B3" s="92"/>
      <c r="C3" s="92"/>
      <c r="D3" s="92"/>
      <c r="E3" s="92"/>
      <c r="F3" s="92"/>
      <c r="G3" s="92"/>
      <c r="H3" s="94"/>
      <c r="I3" s="94"/>
    </row>
    <row r="4" spans="1:14" ht="18" x14ac:dyDescent="0.25">
      <c r="A4" s="3"/>
      <c r="B4" s="3"/>
      <c r="C4" s="3"/>
      <c r="D4" s="3"/>
      <c r="E4" s="3"/>
      <c r="F4" s="3"/>
      <c r="G4" s="3"/>
      <c r="H4" s="4"/>
      <c r="I4" s="4"/>
    </row>
    <row r="5" spans="1:14" ht="18" customHeight="1" x14ac:dyDescent="0.25">
      <c r="A5" s="92" t="s">
        <v>34</v>
      </c>
      <c r="B5" s="93"/>
      <c r="C5" s="93"/>
      <c r="D5" s="93"/>
      <c r="E5" s="93"/>
      <c r="F5" s="93"/>
      <c r="G5" s="93"/>
      <c r="H5" s="93"/>
      <c r="I5" s="93"/>
    </row>
    <row r="6" spans="1:14" ht="18" x14ac:dyDescent="0.25">
      <c r="A6" s="3"/>
      <c r="B6" s="3"/>
      <c r="C6" s="3"/>
      <c r="D6" s="3"/>
      <c r="E6" s="3"/>
      <c r="F6" s="3"/>
      <c r="G6" s="3"/>
      <c r="H6" s="4"/>
      <c r="I6" s="4"/>
    </row>
    <row r="7" spans="1:14" ht="25.5" x14ac:dyDescent="0.25">
      <c r="A7" s="24" t="s">
        <v>14</v>
      </c>
      <c r="B7" s="23" t="s">
        <v>15</v>
      </c>
      <c r="C7" s="23" t="s">
        <v>16</v>
      </c>
      <c r="D7" s="23" t="s">
        <v>59</v>
      </c>
      <c r="E7" s="23" t="s">
        <v>90</v>
      </c>
      <c r="F7" s="23" t="s">
        <v>91</v>
      </c>
      <c r="G7" s="24" t="s">
        <v>92</v>
      </c>
      <c r="H7" s="24" t="s">
        <v>93</v>
      </c>
      <c r="I7" s="24" t="s">
        <v>94</v>
      </c>
      <c r="J7" s="24" t="s">
        <v>95</v>
      </c>
      <c r="K7" s="24" t="s">
        <v>97</v>
      </c>
      <c r="L7" s="24" t="s">
        <v>96</v>
      </c>
      <c r="M7" s="24" t="s">
        <v>98</v>
      </c>
      <c r="N7" s="24" t="s">
        <v>99</v>
      </c>
    </row>
    <row r="8" spans="1:14" ht="25.5" x14ac:dyDescent="0.25">
      <c r="A8" s="11">
        <v>8</v>
      </c>
      <c r="B8" s="11"/>
      <c r="C8" s="11"/>
      <c r="D8" s="11" t="s">
        <v>35</v>
      </c>
      <c r="E8" s="8"/>
      <c r="F8" s="9"/>
      <c r="G8" s="9"/>
      <c r="H8" s="9"/>
      <c r="I8" s="9"/>
      <c r="J8" s="8"/>
      <c r="K8" s="9"/>
      <c r="L8" s="9"/>
      <c r="M8" s="9"/>
      <c r="N8" s="9"/>
    </row>
    <row r="9" spans="1:14" x14ac:dyDescent="0.25">
      <c r="A9" s="11"/>
      <c r="B9" s="16">
        <v>84</v>
      </c>
      <c r="C9" s="16"/>
      <c r="D9" s="16" t="s">
        <v>42</v>
      </c>
      <c r="E9" s="8"/>
      <c r="F9" s="9"/>
      <c r="G9" s="9"/>
      <c r="H9" s="9"/>
      <c r="I9" s="9"/>
      <c r="J9" s="8"/>
      <c r="K9" s="9"/>
      <c r="L9" s="9"/>
      <c r="M9" s="9"/>
      <c r="N9" s="9"/>
    </row>
    <row r="10" spans="1:14" ht="25.5" x14ac:dyDescent="0.25">
      <c r="A10" s="12"/>
      <c r="B10" s="12"/>
      <c r="C10" s="13">
        <v>81</v>
      </c>
      <c r="D10" s="18" t="s">
        <v>43</v>
      </c>
      <c r="E10" s="8"/>
      <c r="F10" s="9"/>
      <c r="G10" s="9"/>
      <c r="H10" s="9"/>
      <c r="I10" s="9"/>
      <c r="J10" s="8"/>
      <c r="K10" s="9"/>
      <c r="L10" s="9"/>
      <c r="M10" s="9"/>
      <c r="N10" s="9"/>
    </row>
    <row r="11" spans="1:14" ht="25.5" x14ac:dyDescent="0.25">
      <c r="A11" s="14">
        <v>5</v>
      </c>
      <c r="B11" s="15"/>
      <c r="C11" s="15"/>
      <c r="D11" s="29" t="s">
        <v>36</v>
      </c>
      <c r="E11" s="8"/>
      <c r="F11" s="9"/>
      <c r="G11" s="9"/>
      <c r="H11" s="9"/>
      <c r="I11" s="9"/>
      <c r="J11" s="8"/>
      <c r="K11" s="9"/>
      <c r="L11" s="9"/>
      <c r="M11" s="9"/>
      <c r="N11" s="9"/>
    </row>
    <row r="12" spans="1:14" ht="25.5" x14ac:dyDescent="0.25">
      <c r="A12" s="16"/>
      <c r="B12" s="16">
        <v>54</v>
      </c>
      <c r="C12" s="16"/>
      <c r="D12" s="30" t="s">
        <v>44</v>
      </c>
      <c r="E12" s="8"/>
      <c r="F12" s="9"/>
      <c r="G12" s="9"/>
      <c r="H12" s="9"/>
      <c r="I12" s="10"/>
      <c r="J12" s="8"/>
      <c r="K12" s="9"/>
      <c r="L12" s="9"/>
      <c r="M12" s="9"/>
      <c r="N12" s="10"/>
    </row>
    <row r="13" spans="1:14" x14ac:dyDescent="0.25">
      <c r="A13" s="16"/>
      <c r="B13" s="16"/>
      <c r="C13" s="13">
        <v>11</v>
      </c>
      <c r="D13" s="13" t="s">
        <v>18</v>
      </c>
      <c r="E13" s="8"/>
      <c r="F13" s="9"/>
      <c r="G13" s="9"/>
      <c r="H13" s="9"/>
      <c r="I13" s="10"/>
      <c r="J13" s="8"/>
      <c r="K13" s="9"/>
      <c r="L13" s="9"/>
      <c r="M13" s="9"/>
      <c r="N13" s="10"/>
    </row>
    <row r="14" spans="1:14" x14ac:dyDescent="0.25">
      <c r="A14" s="16"/>
      <c r="B14" s="16"/>
      <c r="C14" s="13">
        <v>31</v>
      </c>
      <c r="D14" s="13" t="s">
        <v>45</v>
      </c>
      <c r="E14" s="8"/>
      <c r="F14" s="9"/>
      <c r="G14" s="9"/>
      <c r="H14" s="9"/>
      <c r="I14" s="10"/>
      <c r="J14" s="8"/>
      <c r="K14" s="9"/>
      <c r="L14" s="9"/>
      <c r="M14" s="9"/>
      <c r="N14" s="10"/>
    </row>
    <row r="15" spans="1:14" x14ac:dyDescent="0.25">
      <c r="A15" s="11">
        <v>6</v>
      </c>
      <c r="B15" s="11"/>
      <c r="C15" s="11"/>
      <c r="D15" s="11" t="s">
        <v>17</v>
      </c>
      <c r="E15" s="41">
        <f>E17+E19+E21+E24</f>
        <v>7800731</v>
      </c>
      <c r="F15" s="61">
        <f>E15/7.5345</f>
        <v>1035334.9260070343</v>
      </c>
      <c r="G15" s="41">
        <f t="shared" ref="G15:M15" si="0">G17+G19+G21+G24</f>
        <v>7950809.0199999996</v>
      </c>
      <c r="H15" s="61">
        <f>G15/7.5345</f>
        <v>1055253.7023027407</v>
      </c>
      <c r="I15" s="41">
        <f t="shared" si="0"/>
        <v>8402056.0800000001</v>
      </c>
      <c r="J15" s="61">
        <f>I15/7.5345</f>
        <v>1115144.479394784</v>
      </c>
      <c r="K15" s="41">
        <f t="shared" si="0"/>
        <v>8404861.0999999996</v>
      </c>
      <c r="L15" s="61">
        <f>K15/7.5345</f>
        <v>1115516.769526843</v>
      </c>
      <c r="M15" s="41">
        <f t="shared" si="0"/>
        <v>8404861.0999999996</v>
      </c>
      <c r="N15" s="61">
        <f>M15/7.5345</f>
        <v>1115516.769526843</v>
      </c>
    </row>
    <row r="16" spans="1:14" ht="38.25" x14ac:dyDescent="0.25">
      <c r="A16" s="11"/>
      <c r="B16" s="16">
        <v>63</v>
      </c>
      <c r="C16" s="16"/>
      <c r="D16" s="16" t="s">
        <v>53</v>
      </c>
      <c r="E16" s="41"/>
      <c r="F16" s="61"/>
      <c r="G16" s="40"/>
      <c r="H16" s="62"/>
      <c r="I16" s="40"/>
      <c r="J16" s="62"/>
      <c r="K16" s="40"/>
      <c r="L16" s="62"/>
      <c r="M16" s="40"/>
      <c r="N16" s="62"/>
    </row>
    <row r="17" spans="1:14" x14ac:dyDescent="0.25">
      <c r="A17" s="12"/>
      <c r="B17" s="12"/>
      <c r="C17" s="13" t="s">
        <v>60</v>
      </c>
      <c r="D17" s="13" t="s">
        <v>61</v>
      </c>
      <c r="E17" s="41">
        <v>7222949</v>
      </c>
      <c r="F17" s="61">
        <f>E17/7.5345</f>
        <v>958650.07631561474</v>
      </c>
      <c r="G17" s="40">
        <v>7258150</v>
      </c>
      <c r="H17" s="62">
        <f>G17/7.5345</f>
        <v>963322.05189461808</v>
      </c>
      <c r="I17" s="40">
        <v>7863315.0800000001</v>
      </c>
      <c r="J17" s="62">
        <f>I17/7.5345</f>
        <v>1043641.2608666798</v>
      </c>
      <c r="K17" s="40">
        <v>7866120.0999999996</v>
      </c>
      <c r="L17" s="62">
        <f>K17/7.5345</f>
        <v>1044013.5509987391</v>
      </c>
      <c r="M17" s="40">
        <v>7866120.0999999996</v>
      </c>
      <c r="N17" s="62">
        <f>M17/7.5345</f>
        <v>1044013.5509987391</v>
      </c>
    </row>
    <row r="18" spans="1:14" x14ac:dyDescent="0.25">
      <c r="A18" s="11"/>
      <c r="B18" s="16">
        <v>65</v>
      </c>
      <c r="C18" s="16"/>
      <c r="D18" s="16" t="s">
        <v>62</v>
      </c>
      <c r="E18" s="41"/>
      <c r="F18" s="61"/>
      <c r="G18" s="40"/>
      <c r="H18" s="62"/>
      <c r="I18" s="40"/>
      <c r="J18" s="62"/>
      <c r="K18" s="40"/>
      <c r="L18" s="62"/>
      <c r="M18" s="40"/>
      <c r="N18" s="62"/>
    </row>
    <row r="19" spans="1:14" x14ac:dyDescent="0.25">
      <c r="A19" s="12"/>
      <c r="B19" s="12"/>
      <c r="C19" s="13" t="s">
        <v>60</v>
      </c>
      <c r="D19" s="13" t="s">
        <v>61</v>
      </c>
      <c r="E19" s="41">
        <v>14663</v>
      </c>
      <c r="F19" s="61">
        <f>E19/7.5345</f>
        <v>1946.1145397836617</v>
      </c>
      <c r="G19" s="40">
        <v>20800</v>
      </c>
      <c r="H19" s="62">
        <f>G19/7.5345</f>
        <v>2760.6344150242217</v>
      </c>
      <c r="I19" s="40">
        <v>700</v>
      </c>
      <c r="J19" s="62">
        <f>I19/7.5345</f>
        <v>92.905965890238235</v>
      </c>
      <c r="K19" s="40">
        <v>700</v>
      </c>
      <c r="L19" s="62">
        <f>K19/7.5345</f>
        <v>92.905965890238235</v>
      </c>
      <c r="M19" s="40">
        <v>700</v>
      </c>
      <c r="N19" s="62">
        <f>M19/7.5345</f>
        <v>92.905965890238235</v>
      </c>
    </row>
    <row r="20" spans="1:14" x14ac:dyDescent="0.25">
      <c r="A20" s="11"/>
      <c r="B20" s="16">
        <v>66</v>
      </c>
      <c r="C20" s="16"/>
      <c r="D20" s="16" t="s">
        <v>63</v>
      </c>
      <c r="E20" s="41"/>
      <c r="F20" s="61"/>
      <c r="G20" s="40"/>
      <c r="H20" s="62"/>
      <c r="I20" s="40"/>
      <c r="J20" s="62"/>
      <c r="K20" s="40"/>
      <c r="L20" s="62"/>
      <c r="M20" s="40"/>
      <c r="N20" s="62"/>
    </row>
    <row r="21" spans="1:14" x14ac:dyDescent="0.25">
      <c r="A21" s="12"/>
      <c r="B21" s="12"/>
      <c r="C21" s="13" t="s">
        <v>60</v>
      </c>
      <c r="D21" s="13" t="s">
        <v>61</v>
      </c>
      <c r="E21" s="41">
        <v>3999</v>
      </c>
      <c r="F21" s="61">
        <f>E21/7.5345</f>
        <v>530.75851085008958</v>
      </c>
      <c r="G21" s="40">
        <v>13000</v>
      </c>
      <c r="H21" s="62">
        <f>G21/7.5345</f>
        <v>1725.3965093901386</v>
      </c>
      <c r="I21" s="40">
        <v>11000</v>
      </c>
      <c r="J21" s="62">
        <f>I21/7.5345</f>
        <v>1459.9508925608866</v>
      </c>
      <c r="K21" s="40">
        <v>11000</v>
      </c>
      <c r="L21" s="62">
        <f>K21/7.5345</f>
        <v>1459.9508925608866</v>
      </c>
      <c r="M21" s="40">
        <v>11000</v>
      </c>
      <c r="N21" s="62">
        <f>M21/7.5345</f>
        <v>1459.9508925608866</v>
      </c>
    </row>
    <row r="22" spans="1:14" x14ac:dyDescent="0.25">
      <c r="A22" s="12"/>
      <c r="B22" s="31" t="s">
        <v>54</v>
      </c>
      <c r="C22" s="13"/>
      <c r="D22" s="13"/>
      <c r="E22" s="41"/>
      <c r="F22" s="61"/>
      <c r="G22" s="40"/>
      <c r="H22" s="62"/>
      <c r="I22" s="40"/>
      <c r="J22" s="62"/>
      <c r="K22" s="40"/>
      <c r="L22" s="62"/>
      <c r="M22" s="40"/>
      <c r="N22" s="62"/>
    </row>
    <row r="23" spans="1:14" ht="38.25" x14ac:dyDescent="0.25">
      <c r="A23" s="12"/>
      <c r="B23" s="12">
        <v>67</v>
      </c>
      <c r="C23" s="13"/>
      <c r="D23" s="16" t="s">
        <v>55</v>
      </c>
      <c r="E23" s="41"/>
      <c r="F23" s="61"/>
      <c r="G23" s="40"/>
      <c r="H23" s="62"/>
      <c r="I23" s="40"/>
      <c r="J23" s="62"/>
      <c r="K23" s="40"/>
      <c r="L23" s="62"/>
      <c r="M23" s="40"/>
      <c r="N23" s="62"/>
    </row>
    <row r="24" spans="1:14" x14ac:dyDescent="0.25">
      <c r="A24" s="12"/>
      <c r="B24" s="12"/>
      <c r="C24" s="13" t="s">
        <v>64</v>
      </c>
      <c r="D24" s="18" t="s">
        <v>65</v>
      </c>
      <c r="E24" s="41">
        <v>559120</v>
      </c>
      <c r="F24" s="61">
        <f>E24/7.5345</f>
        <v>74207.97664078571</v>
      </c>
      <c r="G24" s="40">
        <v>658859.02</v>
      </c>
      <c r="H24" s="62">
        <f>G24/7.5345</f>
        <v>87445.619483708273</v>
      </c>
      <c r="I24" s="40">
        <v>527041</v>
      </c>
      <c r="J24" s="62">
        <f>I24/7.5345</f>
        <v>69950.361669652921</v>
      </c>
      <c r="K24" s="40">
        <v>527041</v>
      </c>
      <c r="L24" s="62">
        <f>K24/7.5345</f>
        <v>69950.361669652921</v>
      </c>
      <c r="M24" s="40">
        <v>527041</v>
      </c>
      <c r="N24" s="62">
        <f>M24/7.5345</f>
        <v>69950.361669652921</v>
      </c>
    </row>
  </sheetData>
  <mergeCells count="3">
    <mergeCell ref="A3:I3"/>
    <mergeCell ref="A5:I5"/>
    <mergeCell ref="A1:N1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45"/>
  <sheetViews>
    <sheetView tabSelected="1" workbookViewId="0">
      <selection activeCell="K49" sqref="K4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14" width="12.85546875" customWidth="1"/>
  </cols>
  <sheetData>
    <row r="1" spans="1:14" ht="42" customHeight="1" x14ac:dyDescent="0.25">
      <c r="A1" s="92" t="s">
        <v>107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8" x14ac:dyDescent="0.25">
      <c r="A2" s="3"/>
      <c r="B2" s="3"/>
      <c r="C2" s="3"/>
      <c r="D2" s="3"/>
      <c r="E2" s="3"/>
      <c r="F2" s="28"/>
      <c r="G2" s="3"/>
      <c r="H2" s="28"/>
      <c r="I2" s="3"/>
      <c r="J2" s="28"/>
      <c r="K2" s="4"/>
      <c r="L2" s="4"/>
      <c r="M2" s="4"/>
      <c r="N2" s="4"/>
    </row>
    <row r="3" spans="1:14" ht="18" customHeight="1" x14ac:dyDescent="0.25">
      <c r="A3" s="92" t="s">
        <v>37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49"/>
    </row>
    <row r="4" spans="1:14" ht="18" x14ac:dyDescent="0.25">
      <c r="A4" s="60" t="s">
        <v>100</v>
      </c>
      <c r="B4" s="3"/>
      <c r="C4" s="3"/>
      <c r="D4" s="3"/>
      <c r="E4" s="3"/>
      <c r="F4" s="28"/>
      <c r="G4" s="3"/>
      <c r="H4" s="28"/>
      <c r="I4" s="3"/>
      <c r="J4" s="28"/>
      <c r="K4" s="4"/>
      <c r="L4" s="4"/>
      <c r="M4" s="4"/>
      <c r="N4" s="4"/>
    </row>
    <row r="5" spans="1:14" ht="25.5" x14ac:dyDescent="0.25">
      <c r="A5" s="126" t="s">
        <v>39</v>
      </c>
      <c r="B5" s="127"/>
      <c r="C5" s="128"/>
      <c r="D5" s="23" t="s">
        <v>40</v>
      </c>
      <c r="E5" s="23" t="s">
        <v>90</v>
      </c>
      <c r="F5" s="65" t="s">
        <v>91</v>
      </c>
      <c r="G5" s="24" t="s">
        <v>92</v>
      </c>
      <c r="H5" s="63" t="s">
        <v>93</v>
      </c>
      <c r="I5" s="24" t="s">
        <v>94</v>
      </c>
      <c r="J5" s="24" t="s">
        <v>95</v>
      </c>
      <c r="K5" s="24" t="s">
        <v>97</v>
      </c>
      <c r="L5" s="24" t="s">
        <v>96</v>
      </c>
      <c r="M5" s="24" t="s">
        <v>98</v>
      </c>
      <c r="N5" s="24" t="s">
        <v>99</v>
      </c>
    </row>
    <row r="6" spans="1:14" ht="38.25" x14ac:dyDescent="0.25">
      <c r="A6" s="120" t="s">
        <v>71</v>
      </c>
      <c r="B6" s="121"/>
      <c r="C6" s="122"/>
      <c r="D6" s="33" t="s">
        <v>72</v>
      </c>
      <c r="E6" s="8"/>
      <c r="F6" s="66"/>
      <c r="G6" s="9"/>
      <c r="H6" s="67"/>
      <c r="I6" s="9"/>
      <c r="J6" s="67">
        <f t="shared" ref="J6:L35" si="0">I6/7.5345</f>
        <v>0</v>
      </c>
      <c r="K6" s="9"/>
      <c r="L6" s="67">
        <f t="shared" si="0"/>
        <v>0</v>
      </c>
      <c r="M6" s="9"/>
      <c r="N6" s="67">
        <f t="shared" ref="N6" si="1">M6/7.5345</f>
        <v>0</v>
      </c>
    </row>
    <row r="7" spans="1:14" ht="51" x14ac:dyDescent="0.25">
      <c r="A7" s="120" t="s">
        <v>73</v>
      </c>
      <c r="B7" s="121"/>
      <c r="C7" s="122"/>
      <c r="D7" s="33" t="s">
        <v>74</v>
      </c>
      <c r="E7" s="41"/>
      <c r="F7" s="61"/>
      <c r="G7" s="40"/>
      <c r="H7" s="62"/>
      <c r="I7" s="40"/>
      <c r="J7" s="62">
        <f t="shared" si="0"/>
        <v>0</v>
      </c>
      <c r="K7" s="40"/>
      <c r="L7" s="62">
        <f t="shared" si="0"/>
        <v>0</v>
      </c>
      <c r="M7" s="40"/>
      <c r="N7" s="62">
        <f t="shared" ref="N7" si="2">M7/7.5345</f>
        <v>0</v>
      </c>
    </row>
    <row r="8" spans="1:14" ht="25.5" x14ac:dyDescent="0.25">
      <c r="A8" s="123" t="s">
        <v>75</v>
      </c>
      <c r="B8" s="124"/>
      <c r="C8" s="125"/>
      <c r="D8" s="39" t="s">
        <v>76</v>
      </c>
      <c r="E8" s="41"/>
      <c r="F8" s="61"/>
      <c r="G8" s="40"/>
      <c r="H8" s="62"/>
      <c r="I8" s="40"/>
      <c r="J8" s="62">
        <f t="shared" si="0"/>
        <v>0</v>
      </c>
      <c r="K8" s="40"/>
      <c r="L8" s="62">
        <f t="shared" si="0"/>
        <v>0</v>
      </c>
      <c r="M8" s="40"/>
      <c r="N8" s="62">
        <f t="shared" ref="N8" si="3">M8/7.5345</f>
        <v>0</v>
      </c>
    </row>
    <row r="9" spans="1:14" x14ac:dyDescent="0.25">
      <c r="A9" s="117">
        <v>3</v>
      </c>
      <c r="B9" s="118"/>
      <c r="C9" s="119"/>
      <c r="D9" s="32" t="s">
        <v>22</v>
      </c>
      <c r="E9" s="41"/>
      <c r="F9" s="61"/>
      <c r="G9" s="40"/>
      <c r="H9" s="62"/>
      <c r="I9" s="40"/>
      <c r="J9" s="62">
        <f t="shared" si="0"/>
        <v>0</v>
      </c>
      <c r="K9" s="40"/>
      <c r="L9" s="62">
        <f t="shared" si="0"/>
        <v>0</v>
      </c>
      <c r="M9" s="40"/>
      <c r="N9" s="62">
        <f t="shared" ref="N9" si="4">M9/7.5345</f>
        <v>0</v>
      </c>
    </row>
    <row r="10" spans="1:14" x14ac:dyDescent="0.25">
      <c r="A10" s="114">
        <v>31</v>
      </c>
      <c r="B10" s="115"/>
      <c r="C10" s="116"/>
      <c r="D10" s="32" t="s">
        <v>23</v>
      </c>
      <c r="E10" s="41">
        <v>6855769.5899999999</v>
      </c>
      <c r="F10" s="61">
        <f>E10/7.5345</f>
        <v>909916.99382838933</v>
      </c>
      <c r="G10" s="40">
        <v>6707500</v>
      </c>
      <c r="H10" s="62">
        <f t="shared" ref="H10:H35" si="5">G10/7.5345</f>
        <v>890238.23744110425</v>
      </c>
      <c r="I10" s="40">
        <v>7778882.9000000004</v>
      </c>
      <c r="J10" s="62">
        <f t="shared" si="0"/>
        <v>1032435.1848165108</v>
      </c>
      <c r="K10" s="40">
        <v>7781687.9100000001</v>
      </c>
      <c r="L10" s="62">
        <f t="shared" si="0"/>
        <v>1032807.4736213417</v>
      </c>
      <c r="M10" s="40">
        <v>7781687.9100000001</v>
      </c>
      <c r="N10" s="62">
        <f t="shared" ref="N10" si="6">M10/7.5345</f>
        <v>1032807.4736213417</v>
      </c>
    </row>
    <row r="11" spans="1:14" x14ac:dyDescent="0.25">
      <c r="A11" s="114">
        <v>32</v>
      </c>
      <c r="B11" s="115"/>
      <c r="C11" s="116"/>
      <c r="D11" s="32" t="s">
        <v>41</v>
      </c>
      <c r="E11" s="41">
        <v>231429</v>
      </c>
      <c r="F11" s="61">
        <f t="shared" ref="F11:F14" si="7">E11/7.5345</f>
        <v>30715.90682858849</v>
      </c>
      <c r="G11" s="40">
        <v>518450</v>
      </c>
      <c r="H11" s="62">
        <f t="shared" si="5"/>
        <v>68810.140022562875</v>
      </c>
      <c r="I11" s="40">
        <v>8700</v>
      </c>
      <c r="J11" s="62">
        <f t="shared" si="0"/>
        <v>1154.6884332072466</v>
      </c>
      <c r="K11" s="40">
        <v>8700</v>
      </c>
      <c r="L11" s="62">
        <f t="shared" si="0"/>
        <v>1154.6884332072466</v>
      </c>
      <c r="M11" s="40">
        <v>8700</v>
      </c>
      <c r="N11" s="62">
        <f t="shared" ref="N11" si="8">M11/7.5345</f>
        <v>1154.6884332072466</v>
      </c>
    </row>
    <row r="12" spans="1:14" x14ac:dyDescent="0.25">
      <c r="A12" s="114">
        <v>34</v>
      </c>
      <c r="B12" s="115"/>
      <c r="C12" s="116"/>
      <c r="D12" s="46" t="s">
        <v>69</v>
      </c>
      <c r="E12" s="41">
        <v>69680</v>
      </c>
      <c r="F12" s="61">
        <f t="shared" si="7"/>
        <v>9248.1252903311433</v>
      </c>
      <c r="G12" s="40">
        <v>0</v>
      </c>
      <c r="H12" s="62">
        <f t="shared" si="5"/>
        <v>0</v>
      </c>
      <c r="I12" s="40">
        <v>0</v>
      </c>
      <c r="J12" s="62">
        <f t="shared" si="0"/>
        <v>0</v>
      </c>
      <c r="K12" s="40">
        <v>0</v>
      </c>
      <c r="L12" s="62">
        <f t="shared" si="0"/>
        <v>0</v>
      </c>
      <c r="M12" s="40">
        <v>0</v>
      </c>
      <c r="N12" s="62">
        <f t="shared" ref="N12" si="9">M12/7.5345</f>
        <v>0</v>
      </c>
    </row>
    <row r="13" spans="1:14" ht="25.5" x14ac:dyDescent="0.25">
      <c r="A13" s="117">
        <v>4</v>
      </c>
      <c r="B13" s="118"/>
      <c r="C13" s="119"/>
      <c r="D13" s="32" t="s">
        <v>24</v>
      </c>
      <c r="E13" s="41"/>
      <c r="F13" s="61">
        <f t="shared" si="7"/>
        <v>0</v>
      </c>
      <c r="G13" s="40"/>
      <c r="H13" s="62">
        <f t="shared" si="5"/>
        <v>0</v>
      </c>
      <c r="I13" s="40"/>
      <c r="J13" s="62">
        <f t="shared" si="0"/>
        <v>0</v>
      </c>
      <c r="K13" s="40"/>
      <c r="L13" s="62">
        <f t="shared" si="0"/>
        <v>0</v>
      </c>
      <c r="M13" s="40"/>
      <c r="N13" s="62">
        <f t="shared" ref="N13" si="10">M13/7.5345</f>
        <v>0</v>
      </c>
    </row>
    <row r="14" spans="1:14" ht="25.5" x14ac:dyDescent="0.25">
      <c r="A14" s="114">
        <v>42</v>
      </c>
      <c r="B14" s="115"/>
      <c r="C14" s="116"/>
      <c r="D14" s="32" t="s">
        <v>56</v>
      </c>
      <c r="E14" s="41">
        <v>12133</v>
      </c>
      <c r="F14" s="61">
        <f t="shared" si="7"/>
        <v>1610.3258344946578</v>
      </c>
      <c r="G14" s="40">
        <v>8000</v>
      </c>
      <c r="H14" s="62">
        <f t="shared" si="5"/>
        <v>1061.7824673170085</v>
      </c>
      <c r="I14" s="40">
        <v>8000</v>
      </c>
      <c r="J14" s="62">
        <f t="shared" si="0"/>
        <v>1061.7824673170085</v>
      </c>
      <c r="K14" s="40">
        <v>8000</v>
      </c>
      <c r="L14" s="62">
        <f t="shared" si="0"/>
        <v>1061.7824673170085</v>
      </c>
      <c r="M14" s="40">
        <v>8000</v>
      </c>
      <c r="N14" s="62">
        <f t="shared" ref="N14" si="11">M14/7.5345</f>
        <v>1061.7824673170085</v>
      </c>
    </row>
    <row r="15" spans="1:14" ht="38.25" x14ac:dyDescent="0.25">
      <c r="A15" s="120" t="s">
        <v>71</v>
      </c>
      <c r="B15" s="121"/>
      <c r="C15" s="122"/>
      <c r="D15" s="44" t="s">
        <v>72</v>
      </c>
      <c r="E15" s="41"/>
      <c r="F15" s="61"/>
      <c r="G15" s="40"/>
      <c r="H15" s="62">
        <f t="shared" si="5"/>
        <v>0</v>
      </c>
      <c r="I15" s="40"/>
      <c r="J15" s="62">
        <f t="shared" si="0"/>
        <v>0</v>
      </c>
      <c r="K15" s="40"/>
      <c r="L15" s="62">
        <f t="shared" si="0"/>
        <v>0</v>
      </c>
      <c r="M15" s="40"/>
      <c r="N15" s="62">
        <f t="shared" ref="N15" si="12">M15/7.5345</f>
        <v>0</v>
      </c>
    </row>
    <row r="16" spans="1:14" ht="25.5" x14ac:dyDescent="0.25">
      <c r="A16" s="120" t="s">
        <v>77</v>
      </c>
      <c r="B16" s="121"/>
      <c r="C16" s="122"/>
      <c r="D16" s="33" t="s">
        <v>78</v>
      </c>
      <c r="E16" s="41"/>
      <c r="F16" s="61"/>
      <c r="G16" s="40"/>
      <c r="H16" s="62">
        <f t="shared" si="5"/>
        <v>0</v>
      </c>
      <c r="I16" s="40"/>
      <c r="J16" s="62">
        <f t="shared" si="0"/>
        <v>0</v>
      </c>
      <c r="K16" s="40"/>
      <c r="L16" s="62">
        <f t="shared" si="0"/>
        <v>0</v>
      </c>
      <c r="M16" s="40"/>
      <c r="N16" s="62">
        <f t="shared" ref="N16" si="13">M16/7.5345</f>
        <v>0</v>
      </c>
    </row>
    <row r="17" spans="1:14" ht="25.5" x14ac:dyDescent="0.25">
      <c r="A17" s="123" t="s">
        <v>75</v>
      </c>
      <c r="B17" s="124"/>
      <c r="C17" s="125"/>
      <c r="D17" s="45" t="s">
        <v>76</v>
      </c>
      <c r="E17" s="41"/>
      <c r="F17" s="61"/>
      <c r="G17" s="40"/>
      <c r="H17" s="62">
        <f t="shared" si="5"/>
        <v>0</v>
      </c>
      <c r="I17" s="40"/>
      <c r="J17" s="62">
        <f t="shared" si="0"/>
        <v>0</v>
      </c>
      <c r="K17" s="40"/>
      <c r="L17" s="62">
        <f t="shared" si="0"/>
        <v>0</v>
      </c>
      <c r="M17" s="40"/>
      <c r="N17" s="62">
        <f t="shared" ref="N17" si="14">M17/7.5345</f>
        <v>0</v>
      </c>
    </row>
    <row r="18" spans="1:14" x14ac:dyDescent="0.25">
      <c r="A18" s="117">
        <v>3</v>
      </c>
      <c r="B18" s="118"/>
      <c r="C18" s="119"/>
      <c r="D18" s="32" t="s">
        <v>22</v>
      </c>
      <c r="E18" s="41"/>
      <c r="F18" s="61"/>
      <c r="G18" s="40"/>
      <c r="H18" s="62">
        <f t="shared" si="5"/>
        <v>0</v>
      </c>
      <c r="I18" s="40"/>
      <c r="J18" s="62">
        <f t="shared" si="0"/>
        <v>0</v>
      </c>
      <c r="K18" s="40"/>
      <c r="L18" s="62">
        <f t="shared" si="0"/>
        <v>0</v>
      </c>
      <c r="M18" s="40"/>
      <c r="N18" s="62">
        <f t="shared" ref="N18" si="15">M18/7.5345</f>
        <v>0</v>
      </c>
    </row>
    <row r="19" spans="1:14" x14ac:dyDescent="0.25">
      <c r="A19" s="114">
        <v>31</v>
      </c>
      <c r="B19" s="115"/>
      <c r="C19" s="116"/>
      <c r="D19" s="46" t="s">
        <v>23</v>
      </c>
      <c r="E19" s="41">
        <v>113192.41</v>
      </c>
      <c r="F19" s="61"/>
      <c r="G19" s="40">
        <v>58000</v>
      </c>
      <c r="H19" s="62">
        <f t="shared" si="5"/>
        <v>7697.9228880483106</v>
      </c>
      <c r="I19" s="40">
        <v>0</v>
      </c>
      <c r="J19" s="62">
        <f t="shared" si="0"/>
        <v>0</v>
      </c>
      <c r="K19" s="40">
        <v>0</v>
      </c>
      <c r="L19" s="62">
        <f t="shared" si="0"/>
        <v>0</v>
      </c>
      <c r="M19" s="40">
        <v>0</v>
      </c>
      <c r="N19" s="62">
        <f t="shared" ref="N19" si="16">M19/7.5345</f>
        <v>0</v>
      </c>
    </row>
    <row r="20" spans="1:14" x14ac:dyDescent="0.25">
      <c r="A20" s="114">
        <v>32</v>
      </c>
      <c r="B20" s="115"/>
      <c r="C20" s="116"/>
      <c r="D20" s="32" t="s">
        <v>41</v>
      </c>
      <c r="E20" s="41">
        <v>3720.36</v>
      </c>
      <c r="F20" s="61"/>
      <c r="G20" s="40">
        <v>0</v>
      </c>
      <c r="H20" s="62">
        <f t="shared" si="5"/>
        <v>0</v>
      </c>
      <c r="I20" s="40">
        <v>0</v>
      </c>
      <c r="J20" s="62">
        <f t="shared" si="0"/>
        <v>0</v>
      </c>
      <c r="K20" s="40">
        <v>0</v>
      </c>
      <c r="L20" s="62">
        <f t="shared" si="0"/>
        <v>0</v>
      </c>
      <c r="M20" s="40">
        <v>0</v>
      </c>
      <c r="N20" s="62">
        <f t="shared" ref="N20" si="17">M20/7.5345</f>
        <v>0</v>
      </c>
    </row>
    <row r="21" spans="1:14" ht="25.5" x14ac:dyDescent="0.25">
      <c r="A21" s="120" t="s">
        <v>79</v>
      </c>
      <c r="B21" s="121"/>
      <c r="C21" s="122"/>
      <c r="D21" s="44" t="s">
        <v>80</v>
      </c>
      <c r="E21" s="41"/>
      <c r="F21" s="61"/>
      <c r="G21" s="40"/>
      <c r="H21" s="62">
        <f t="shared" si="5"/>
        <v>0</v>
      </c>
      <c r="I21" s="40"/>
      <c r="J21" s="62">
        <f t="shared" si="0"/>
        <v>0</v>
      </c>
      <c r="K21" s="40"/>
      <c r="L21" s="62">
        <f t="shared" si="0"/>
        <v>0</v>
      </c>
      <c r="M21" s="40"/>
      <c r="N21" s="62">
        <f t="shared" ref="N21" si="18">M21/7.5345</f>
        <v>0</v>
      </c>
    </row>
    <row r="22" spans="1:14" ht="38.25" x14ac:dyDescent="0.25">
      <c r="A22" s="120" t="s">
        <v>81</v>
      </c>
      <c r="B22" s="121"/>
      <c r="C22" s="122"/>
      <c r="D22" s="44" t="s">
        <v>82</v>
      </c>
      <c r="E22" s="41"/>
      <c r="F22" s="61"/>
      <c r="G22" s="40"/>
      <c r="H22" s="62">
        <f t="shared" si="5"/>
        <v>0</v>
      </c>
      <c r="I22" s="40"/>
      <c r="J22" s="62">
        <f t="shared" si="0"/>
        <v>0</v>
      </c>
      <c r="K22" s="40"/>
      <c r="L22" s="62">
        <f t="shared" si="0"/>
        <v>0</v>
      </c>
      <c r="M22" s="40"/>
      <c r="N22" s="62">
        <f t="shared" ref="N22" si="19">M22/7.5345</f>
        <v>0</v>
      </c>
    </row>
    <row r="23" spans="1:14" x14ac:dyDescent="0.25">
      <c r="A23" s="123" t="s">
        <v>83</v>
      </c>
      <c r="B23" s="124"/>
      <c r="C23" s="125"/>
      <c r="D23" s="45" t="s">
        <v>84</v>
      </c>
      <c r="E23" s="41"/>
      <c r="F23" s="61"/>
      <c r="G23" s="40"/>
      <c r="H23" s="62">
        <f t="shared" si="5"/>
        <v>0</v>
      </c>
      <c r="I23" s="40"/>
      <c r="J23" s="62">
        <f t="shared" si="0"/>
        <v>0</v>
      </c>
      <c r="K23" s="40"/>
      <c r="L23" s="62">
        <f t="shared" si="0"/>
        <v>0</v>
      </c>
      <c r="M23" s="40"/>
      <c r="N23" s="62">
        <f t="shared" ref="N23" si="20">M23/7.5345</f>
        <v>0</v>
      </c>
    </row>
    <row r="24" spans="1:14" x14ac:dyDescent="0.25">
      <c r="A24" s="117">
        <v>3</v>
      </c>
      <c r="B24" s="118"/>
      <c r="C24" s="119"/>
      <c r="D24" s="46" t="s">
        <v>22</v>
      </c>
      <c r="E24" s="41"/>
      <c r="F24" s="61"/>
      <c r="G24" s="40">
        <v>0</v>
      </c>
      <c r="H24" s="62">
        <f t="shared" si="5"/>
        <v>0</v>
      </c>
      <c r="I24" s="40"/>
      <c r="J24" s="62">
        <f t="shared" si="0"/>
        <v>0</v>
      </c>
      <c r="K24" s="40"/>
      <c r="L24" s="62">
        <f t="shared" si="0"/>
        <v>0</v>
      </c>
      <c r="M24" s="40"/>
      <c r="N24" s="62">
        <f t="shared" ref="N24" si="21">M24/7.5345</f>
        <v>0</v>
      </c>
    </row>
    <row r="25" spans="1:14" x14ac:dyDescent="0.25">
      <c r="A25" s="114">
        <v>32</v>
      </c>
      <c r="B25" s="115"/>
      <c r="C25" s="116"/>
      <c r="D25" s="46" t="s">
        <v>41</v>
      </c>
      <c r="E25" s="41">
        <v>559120</v>
      </c>
      <c r="F25" s="61">
        <f t="shared" ref="F25:F27" si="22">E25/7.5345</f>
        <v>74207.97664078571</v>
      </c>
      <c r="G25" s="40">
        <v>654559.02</v>
      </c>
      <c r="H25" s="62">
        <f t="shared" si="5"/>
        <v>86874.911407525375</v>
      </c>
      <c r="I25" s="40">
        <v>526541</v>
      </c>
      <c r="J25" s="62">
        <f t="shared" si="0"/>
        <v>69884.000265445618</v>
      </c>
      <c r="K25" s="40">
        <v>526541</v>
      </c>
      <c r="L25" s="62">
        <f t="shared" si="0"/>
        <v>69884.000265445618</v>
      </c>
      <c r="M25" s="40">
        <v>526541</v>
      </c>
      <c r="N25" s="62">
        <f t="shared" ref="N25" si="23">M25/7.5345</f>
        <v>69884.000265445618</v>
      </c>
    </row>
    <row r="26" spans="1:14" x14ac:dyDescent="0.25">
      <c r="A26" s="114">
        <v>34</v>
      </c>
      <c r="B26" s="115"/>
      <c r="C26" s="116"/>
      <c r="D26" s="46" t="s">
        <v>69</v>
      </c>
      <c r="E26" s="41">
        <v>2971</v>
      </c>
      <c r="F26" s="61">
        <f t="shared" si="22"/>
        <v>394.31946379985396</v>
      </c>
      <c r="G26" s="40">
        <v>4100</v>
      </c>
      <c r="H26" s="62">
        <f t="shared" si="5"/>
        <v>544.16351449996682</v>
      </c>
      <c r="I26" s="40">
        <v>500</v>
      </c>
      <c r="J26" s="62">
        <f t="shared" si="0"/>
        <v>66.361404207313029</v>
      </c>
      <c r="K26" s="40">
        <v>500</v>
      </c>
      <c r="L26" s="62">
        <f t="shared" si="0"/>
        <v>66.361404207313029</v>
      </c>
      <c r="M26" s="40">
        <v>500</v>
      </c>
      <c r="N26" s="62">
        <f t="shared" ref="N26" si="24">M26/7.5345</f>
        <v>66.361404207313029</v>
      </c>
    </row>
    <row r="27" spans="1:14" ht="38.25" x14ac:dyDescent="0.25">
      <c r="A27" s="114">
        <v>37</v>
      </c>
      <c r="B27" s="115"/>
      <c r="C27" s="116"/>
      <c r="D27" s="52" t="s">
        <v>70</v>
      </c>
      <c r="E27" s="41">
        <v>2842</v>
      </c>
      <c r="F27" s="61">
        <f t="shared" si="22"/>
        <v>377.19822151436722</v>
      </c>
      <c r="G27" s="40">
        <v>200</v>
      </c>
      <c r="H27" s="62">
        <f t="shared" si="5"/>
        <v>26.54456168292521</v>
      </c>
      <c r="I27" s="40">
        <v>0</v>
      </c>
      <c r="J27" s="62">
        <f t="shared" si="0"/>
        <v>0</v>
      </c>
      <c r="K27" s="40">
        <v>0</v>
      </c>
      <c r="L27" s="62">
        <f t="shared" si="0"/>
        <v>0</v>
      </c>
      <c r="M27" s="40">
        <v>0</v>
      </c>
      <c r="N27" s="62">
        <f t="shared" ref="N27" si="25">M27/7.5345</f>
        <v>0</v>
      </c>
    </row>
    <row r="28" spans="1:14" ht="38.25" x14ac:dyDescent="0.25">
      <c r="A28" s="120" t="s">
        <v>79</v>
      </c>
      <c r="B28" s="121"/>
      <c r="C28" s="122"/>
      <c r="D28" s="44" t="s">
        <v>85</v>
      </c>
      <c r="E28" s="41"/>
      <c r="F28" s="61"/>
      <c r="G28" s="40"/>
      <c r="H28" s="62">
        <f t="shared" si="5"/>
        <v>0</v>
      </c>
      <c r="I28" s="40"/>
      <c r="J28" s="62">
        <f t="shared" si="0"/>
        <v>0</v>
      </c>
      <c r="K28" s="40"/>
      <c r="L28" s="62">
        <f t="shared" si="0"/>
        <v>0</v>
      </c>
      <c r="M28" s="40"/>
      <c r="N28" s="62">
        <f t="shared" ref="N28" si="26">M28/7.5345</f>
        <v>0</v>
      </c>
    </row>
    <row r="29" spans="1:14" ht="14.25" customHeight="1" x14ac:dyDescent="0.25">
      <c r="A29" s="120" t="s">
        <v>86</v>
      </c>
      <c r="B29" s="121"/>
      <c r="C29" s="122"/>
      <c r="D29" s="44" t="s">
        <v>87</v>
      </c>
      <c r="E29" s="41"/>
      <c r="F29" s="61"/>
      <c r="G29" s="40"/>
      <c r="H29" s="62">
        <f t="shared" si="5"/>
        <v>0</v>
      </c>
      <c r="I29" s="40"/>
      <c r="J29" s="62">
        <f t="shared" si="0"/>
        <v>0</v>
      </c>
      <c r="K29" s="40"/>
      <c r="L29" s="62">
        <f t="shared" si="0"/>
        <v>0</v>
      </c>
      <c r="M29" s="40"/>
      <c r="N29" s="62">
        <f t="shared" ref="N29" si="27">M29/7.5345</f>
        <v>0</v>
      </c>
    </row>
    <row r="30" spans="1:14" ht="15" customHeight="1" x14ac:dyDescent="0.25">
      <c r="A30" s="123" t="s">
        <v>88</v>
      </c>
      <c r="B30" s="124"/>
      <c r="C30" s="125"/>
      <c r="D30" s="45" t="s">
        <v>89</v>
      </c>
      <c r="E30" s="41"/>
      <c r="F30" s="61"/>
      <c r="G30" s="40"/>
      <c r="H30" s="62">
        <f t="shared" si="5"/>
        <v>0</v>
      </c>
      <c r="I30" s="40"/>
      <c r="J30" s="62">
        <f t="shared" si="0"/>
        <v>0</v>
      </c>
      <c r="K30" s="40"/>
      <c r="L30" s="62">
        <f t="shared" si="0"/>
        <v>0</v>
      </c>
      <c r="M30" s="40"/>
      <c r="N30" s="62">
        <f t="shared" ref="N30" si="28">M30/7.5345</f>
        <v>0</v>
      </c>
    </row>
    <row r="31" spans="1:14" x14ac:dyDescent="0.25">
      <c r="A31" s="117">
        <v>3</v>
      </c>
      <c r="B31" s="118"/>
      <c r="C31" s="119"/>
      <c r="D31" s="46" t="s">
        <v>22</v>
      </c>
      <c r="E31" s="41"/>
      <c r="F31" s="61"/>
      <c r="G31" s="40"/>
      <c r="H31" s="62">
        <f t="shared" si="5"/>
        <v>0</v>
      </c>
      <c r="I31" s="40"/>
      <c r="J31" s="62">
        <f t="shared" si="0"/>
        <v>0</v>
      </c>
      <c r="K31" s="40"/>
      <c r="L31" s="62">
        <f t="shared" si="0"/>
        <v>0</v>
      </c>
      <c r="M31" s="40"/>
      <c r="N31" s="62">
        <f t="shared" ref="N31" si="29">M31/7.5345</f>
        <v>0</v>
      </c>
    </row>
    <row r="32" spans="1:14" x14ac:dyDescent="0.25">
      <c r="A32" s="114">
        <v>31</v>
      </c>
      <c r="B32" s="115"/>
      <c r="C32" s="116"/>
      <c r="D32" s="46" t="s">
        <v>23</v>
      </c>
      <c r="E32" s="41"/>
      <c r="F32" s="61"/>
      <c r="G32" s="40">
        <v>1600</v>
      </c>
      <c r="H32" s="62">
        <f t="shared" si="5"/>
        <v>212.35649346340168</v>
      </c>
      <c r="I32" s="40">
        <v>1600</v>
      </c>
      <c r="J32" s="62">
        <f t="shared" si="0"/>
        <v>212.35649346340168</v>
      </c>
      <c r="K32" s="40">
        <v>1600</v>
      </c>
      <c r="L32" s="62">
        <f t="shared" si="0"/>
        <v>212.35649346340168</v>
      </c>
      <c r="M32" s="40">
        <v>1600</v>
      </c>
      <c r="N32" s="62">
        <f t="shared" ref="N32" si="30">M32/7.5345</f>
        <v>212.35649346340168</v>
      </c>
    </row>
    <row r="33" spans="1:14" x14ac:dyDescent="0.25">
      <c r="A33" s="114">
        <v>32</v>
      </c>
      <c r="B33" s="115"/>
      <c r="C33" s="116"/>
      <c r="D33" s="46" t="s">
        <v>41</v>
      </c>
      <c r="E33" s="41"/>
      <c r="F33" s="61"/>
      <c r="G33" s="40">
        <v>48433.760000000002</v>
      </c>
      <c r="H33" s="62">
        <f t="shared" si="5"/>
        <v>6428.2646492799786</v>
      </c>
      <c r="I33" s="40">
        <v>75832.179999999993</v>
      </c>
      <c r="J33" s="62">
        <f t="shared" si="0"/>
        <v>10064.659897803436</v>
      </c>
      <c r="K33" s="40">
        <v>75832.179999999993</v>
      </c>
      <c r="L33" s="62">
        <f t="shared" si="0"/>
        <v>10064.659897803436</v>
      </c>
      <c r="M33" s="40">
        <v>75832.179999999993</v>
      </c>
      <c r="N33" s="62">
        <f t="shared" ref="N33" si="31">M33/7.5345</f>
        <v>10064.659897803436</v>
      </c>
    </row>
    <row r="34" spans="1:14" ht="25.5" x14ac:dyDescent="0.25">
      <c r="A34" s="117">
        <v>4</v>
      </c>
      <c r="B34" s="118"/>
      <c r="C34" s="119"/>
      <c r="D34" s="46" t="s">
        <v>24</v>
      </c>
      <c r="E34" s="41"/>
      <c r="F34" s="61"/>
      <c r="G34" s="40"/>
      <c r="H34" s="62">
        <f t="shared" si="5"/>
        <v>0</v>
      </c>
      <c r="I34" s="40"/>
      <c r="J34" s="62">
        <f t="shared" si="0"/>
        <v>0</v>
      </c>
      <c r="K34" s="40"/>
      <c r="L34" s="62"/>
      <c r="M34" s="40"/>
      <c r="N34" s="62">
        <f t="shared" ref="N34" si="32">M34/7.5345</f>
        <v>0</v>
      </c>
    </row>
    <row r="35" spans="1:14" ht="25.5" x14ac:dyDescent="0.25">
      <c r="A35" s="114">
        <v>42</v>
      </c>
      <c r="B35" s="115"/>
      <c r="C35" s="116"/>
      <c r="D35" s="46" t="s">
        <v>56</v>
      </c>
      <c r="E35" s="41"/>
      <c r="F35" s="61"/>
      <c r="G35" s="40">
        <v>10000</v>
      </c>
      <c r="H35" s="62">
        <f t="shared" si="5"/>
        <v>1327.2280841462605</v>
      </c>
      <c r="I35" s="40">
        <v>10000</v>
      </c>
      <c r="J35" s="62">
        <f t="shared" si="0"/>
        <v>1327.2280841462605</v>
      </c>
      <c r="K35" s="40">
        <v>10000</v>
      </c>
      <c r="L35" s="62"/>
      <c r="M35" s="40">
        <v>10000</v>
      </c>
      <c r="N35" s="62">
        <f t="shared" ref="N35:N40" si="33">M35/7.5345</f>
        <v>1327.2280841462605</v>
      </c>
    </row>
    <row r="36" spans="1:14" ht="38.25" x14ac:dyDescent="0.25">
      <c r="A36" s="120" t="s">
        <v>71</v>
      </c>
      <c r="B36" s="121"/>
      <c r="C36" s="122"/>
      <c r="D36" s="78" t="s">
        <v>72</v>
      </c>
      <c r="E36" s="41"/>
      <c r="F36" s="61"/>
      <c r="G36" s="40"/>
      <c r="H36" s="62">
        <f t="shared" ref="H36:H40" si="34">G36/7.5345</f>
        <v>0</v>
      </c>
      <c r="I36" s="40"/>
      <c r="J36" s="62">
        <f t="shared" ref="J36:J40" si="35">I36/7.5345</f>
        <v>0</v>
      </c>
      <c r="K36" s="40"/>
      <c r="L36" s="62">
        <f t="shared" ref="L36:L40" si="36">K36/7.5345</f>
        <v>0</v>
      </c>
      <c r="M36" s="40"/>
      <c r="N36" s="62">
        <f t="shared" si="33"/>
        <v>0</v>
      </c>
    </row>
    <row r="37" spans="1:14" ht="25.5" customHeight="1" x14ac:dyDescent="0.25">
      <c r="A37" s="120" t="s">
        <v>103</v>
      </c>
      <c r="B37" s="121"/>
      <c r="C37" s="122"/>
      <c r="D37" s="78" t="s">
        <v>104</v>
      </c>
      <c r="E37" s="41"/>
      <c r="F37" s="61"/>
      <c r="G37" s="40"/>
      <c r="H37" s="62">
        <f t="shared" si="34"/>
        <v>0</v>
      </c>
      <c r="I37" s="40"/>
      <c r="J37" s="62">
        <f t="shared" si="35"/>
        <v>0</v>
      </c>
      <c r="K37" s="40"/>
      <c r="L37" s="62">
        <f t="shared" si="36"/>
        <v>0</v>
      </c>
      <c r="M37" s="40"/>
      <c r="N37" s="62">
        <f t="shared" si="33"/>
        <v>0</v>
      </c>
    </row>
    <row r="38" spans="1:14" ht="25.5" x14ac:dyDescent="0.25">
      <c r="A38" s="123" t="s">
        <v>75</v>
      </c>
      <c r="B38" s="124"/>
      <c r="C38" s="125"/>
      <c r="D38" s="76" t="s">
        <v>76</v>
      </c>
      <c r="E38" s="41"/>
      <c r="F38" s="61"/>
      <c r="G38" s="40"/>
      <c r="H38" s="62">
        <f t="shared" si="34"/>
        <v>0</v>
      </c>
      <c r="I38" s="40"/>
      <c r="J38" s="62">
        <f t="shared" si="35"/>
        <v>0</v>
      </c>
      <c r="K38" s="40"/>
      <c r="L38" s="62">
        <f t="shared" si="36"/>
        <v>0</v>
      </c>
      <c r="M38" s="40"/>
      <c r="N38" s="62">
        <f t="shared" si="33"/>
        <v>0</v>
      </c>
    </row>
    <row r="39" spans="1:14" x14ac:dyDescent="0.25">
      <c r="A39" s="117">
        <v>3</v>
      </c>
      <c r="B39" s="118"/>
      <c r="C39" s="119"/>
      <c r="D39" s="77" t="s">
        <v>22</v>
      </c>
      <c r="E39" s="41"/>
      <c r="F39" s="61"/>
      <c r="G39" s="40"/>
      <c r="H39" s="62">
        <f t="shared" si="34"/>
        <v>0</v>
      </c>
      <c r="I39" s="40"/>
      <c r="J39" s="62">
        <f t="shared" si="35"/>
        <v>0</v>
      </c>
      <c r="K39" s="40"/>
      <c r="L39" s="62">
        <f t="shared" si="36"/>
        <v>0</v>
      </c>
      <c r="M39" s="40"/>
      <c r="N39" s="62">
        <f t="shared" si="33"/>
        <v>0</v>
      </c>
    </row>
    <row r="40" spans="1:14" x14ac:dyDescent="0.25">
      <c r="A40" s="114">
        <v>32</v>
      </c>
      <c r="B40" s="115"/>
      <c r="C40" s="116"/>
      <c r="D40" s="77" t="s">
        <v>41</v>
      </c>
      <c r="E40" s="41">
        <v>0</v>
      </c>
      <c r="F40" s="61"/>
      <c r="G40" s="40">
        <v>0</v>
      </c>
      <c r="H40" s="62">
        <f t="shared" si="34"/>
        <v>0</v>
      </c>
      <c r="I40" s="40">
        <v>10000</v>
      </c>
      <c r="J40" s="62">
        <f t="shared" si="35"/>
        <v>1327.2280841462605</v>
      </c>
      <c r="K40" s="40">
        <v>10000</v>
      </c>
      <c r="L40" s="62">
        <f t="shared" si="36"/>
        <v>1327.2280841462605</v>
      </c>
      <c r="M40" s="40">
        <v>10000</v>
      </c>
      <c r="N40" s="62">
        <f t="shared" si="33"/>
        <v>1327.2280841462605</v>
      </c>
    </row>
    <row r="41" spans="1:14" x14ac:dyDescent="0.25">
      <c r="E41" s="53"/>
      <c r="F41" s="53"/>
      <c r="G41" s="53"/>
      <c r="H41" s="53"/>
      <c r="I41" s="53"/>
      <c r="J41" s="53"/>
      <c r="K41" s="53"/>
      <c r="L41" s="53"/>
      <c r="M41" s="53"/>
      <c r="N41" s="53"/>
    </row>
    <row r="42" spans="1:14" x14ac:dyDescent="0.25">
      <c r="D42" t="s">
        <v>108</v>
      </c>
      <c r="E42" s="53"/>
      <c r="F42" s="53"/>
      <c r="G42" s="53"/>
      <c r="H42" s="53"/>
      <c r="I42" s="53"/>
      <c r="J42" s="53"/>
      <c r="K42" s="53" t="s">
        <v>111</v>
      </c>
      <c r="L42" s="53"/>
      <c r="M42" s="53"/>
      <c r="N42" s="53"/>
    </row>
    <row r="43" spans="1:14" x14ac:dyDescent="0.25">
      <c r="D43" t="s">
        <v>109</v>
      </c>
      <c r="I43" s="53"/>
      <c r="K43" t="s">
        <v>112</v>
      </c>
    </row>
    <row r="44" spans="1:14" x14ac:dyDescent="0.25">
      <c r="D44" t="s">
        <v>110</v>
      </c>
    </row>
    <row r="45" spans="1:14" x14ac:dyDescent="0.25">
      <c r="I45" s="53"/>
      <c r="K45" t="s">
        <v>113</v>
      </c>
    </row>
  </sheetData>
  <mergeCells count="38">
    <mergeCell ref="A40:C40"/>
    <mergeCell ref="A36:C36"/>
    <mergeCell ref="A37:C37"/>
    <mergeCell ref="A38:C38"/>
    <mergeCell ref="A39:C39"/>
    <mergeCell ref="A8:C8"/>
    <mergeCell ref="A9:C9"/>
    <mergeCell ref="A11:C11"/>
    <mergeCell ref="A10:C10"/>
    <mergeCell ref="A20:C20"/>
    <mergeCell ref="A19:C19"/>
    <mergeCell ref="A13:C13"/>
    <mergeCell ref="A14:C14"/>
    <mergeCell ref="A15:C15"/>
    <mergeCell ref="A16:C16"/>
    <mergeCell ref="A17:C17"/>
    <mergeCell ref="A18:C18"/>
    <mergeCell ref="A6:C6"/>
    <mergeCell ref="A7:C7"/>
    <mergeCell ref="A3:M3"/>
    <mergeCell ref="A5:C5"/>
    <mergeCell ref="A1:N1"/>
    <mergeCell ref="A26:C26"/>
    <mergeCell ref="A27:C27"/>
    <mergeCell ref="A34:C34"/>
    <mergeCell ref="A35:C35"/>
    <mergeCell ref="A12:C12"/>
    <mergeCell ref="A22:C22"/>
    <mergeCell ref="A23:C23"/>
    <mergeCell ref="A21:C21"/>
    <mergeCell ref="A24:C24"/>
    <mergeCell ref="A25:C25"/>
    <mergeCell ref="A32:C32"/>
    <mergeCell ref="A28:C28"/>
    <mergeCell ref="A29:C29"/>
    <mergeCell ref="A30:C30"/>
    <mergeCell ref="A31:C31"/>
    <mergeCell ref="A33:C33"/>
  </mergeCells>
  <pageMargins left="0.7" right="0.7" top="0.75" bottom="0.75" header="0.3" footer="0.3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2023-01-09T13:48:21Z</cp:lastPrinted>
  <dcterms:created xsi:type="dcterms:W3CDTF">2022-08-12T12:51:27Z</dcterms:created>
  <dcterms:modified xsi:type="dcterms:W3CDTF">2023-01-10T12:02:51Z</dcterms:modified>
</cp:coreProperties>
</file>