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rojekcija 2023,2024,2025\"/>
    </mc:Choice>
  </mc:AlternateContent>
  <bookViews>
    <workbookView xWindow="0" yWindow="0" windowWidth="13365" windowHeight="8625"/>
  </bookViews>
  <sheets>
    <sheet name="PRIHODI" sheetId="1" r:id="rId1"/>
    <sheet name="RASHODI" sheetId="2" r:id="rId2"/>
  </sheets>
  <definedNames>
    <definedName name="_xlnm.Print_Area" localSheetId="0">PRIHODI!$A$1:$I$50</definedName>
    <definedName name="_xlnm.Print_Area" localSheetId="1">RASHODI!$A$1:$I$83</definedName>
  </definedNames>
  <calcPr calcId="162913"/>
</workbook>
</file>

<file path=xl/calcChain.xml><?xml version="1.0" encoding="utf-8"?>
<calcChain xmlns="http://schemas.openxmlformats.org/spreadsheetml/2006/main">
  <c r="E24" i="1" l="1"/>
  <c r="E23" i="1" s="1"/>
  <c r="G16" i="1"/>
  <c r="G25" i="1"/>
  <c r="D24" i="1" l="1"/>
  <c r="I83" i="2" l="1"/>
  <c r="I81" i="2" s="1"/>
  <c r="H81" i="2"/>
  <c r="I80" i="2"/>
  <c r="I79" i="2"/>
  <c r="I78" i="2"/>
  <c r="I77" i="2"/>
  <c r="I75" i="2"/>
  <c r="H74" i="2"/>
  <c r="G74" i="2"/>
  <c r="H73" i="2"/>
  <c r="G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H22" i="2"/>
  <c r="G22" i="2"/>
  <c r="H21" i="2"/>
  <c r="G21" i="2"/>
  <c r="I19" i="2"/>
  <c r="I18" i="2"/>
  <c r="I17" i="2"/>
  <c r="I16" i="2" s="1"/>
  <c r="H16" i="2"/>
  <c r="G16" i="2"/>
  <c r="H15" i="2"/>
  <c r="G15" i="2"/>
  <c r="I14" i="2"/>
  <c r="I13" i="2"/>
  <c r="I12" i="2"/>
  <c r="I11" i="2"/>
  <c r="I10" i="2"/>
  <c r="I9" i="2"/>
  <c r="I8" i="2"/>
  <c r="I7" i="2"/>
  <c r="H6" i="2"/>
  <c r="G6" i="2"/>
  <c r="H5" i="2"/>
  <c r="G5" i="2"/>
  <c r="I21" i="2" l="1"/>
  <c r="H4" i="2"/>
  <c r="G4" i="2"/>
  <c r="G3" i="2" s="1"/>
  <c r="H3" i="2"/>
  <c r="I5" i="2"/>
  <c r="I73" i="2"/>
  <c r="I15" i="2"/>
  <c r="I4" i="2"/>
  <c r="I6" i="2"/>
  <c r="I22" i="2"/>
  <c r="I74" i="2"/>
  <c r="H24" i="1"/>
  <c r="I20" i="2" l="1"/>
  <c r="H20" i="2" s="1"/>
  <c r="D50" i="1"/>
  <c r="G20" i="1"/>
  <c r="G19" i="1" s="1"/>
  <c r="I3" i="2" l="1"/>
  <c r="E18" i="1"/>
  <c r="E16" i="1" s="1"/>
  <c r="G21" i="1" l="1"/>
  <c r="D21" i="1"/>
  <c r="G32" i="1"/>
  <c r="G33" i="1"/>
  <c r="G27" i="1" l="1"/>
  <c r="G45" i="1" l="1"/>
  <c r="G46" i="1"/>
  <c r="G47" i="1"/>
  <c r="G48" i="1"/>
  <c r="G26" i="1"/>
  <c r="G28" i="1"/>
  <c r="G24" i="1" s="1"/>
  <c r="G23" i="1" s="1"/>
  <c r="G29" i="1"/>
  <c r="G30" i="1"/>
  <c r="G31" i="1"/>
  <c r="G34" i="1"/>
  <c r="G35" i="1"/>
  <c r="G36" i="1"/>
  <c r="G37" i="1"/>
  <c r="G38" i="1"/>
  <c r="G39" i="1"/>
  <c r="G40" i="1"/>
  <c r="G41" i="1"/>
  <c r="G42" i="1"/>
  <c r="G43" i="1"/>
  <c r="G44" i="1"/>
  <c r="D23" i="1"/>
  <c r="D18" i="1" s="1"/>
  <c r="D17" i="1" s="1"/>
  <c r="D16" i="1" s="1"/>
  <c r="G50" i="1" l="1"/>
  <c r="G18" i="1"/>
  <c r="G17" i="1" s="1"/>
  <c r="E17" i="1"/>
</calcChain>
</file>

<file path=xl/sharedStrings.xml><?xml version="1.0" encoding="utf-8"?>
<sst xmlns="http://schemas.openxmlformats.org/spreadsheetml/2006/main" count="327" uniqueCount="285">
  <si>
    <t>VIROVITIČKO-PODRAVSKA ŽUPANIJA</t>
  </si>
  <si>
    <t/>
  </si>
  <si>
    <t xml:space="preserve"> </t>
  </si>
  <si>
    <t>POZICIJA</t>
  </si>
  <si>
    <t>BROJ KONTA</t>
  </si>
  <si>
    <t>VRSTA PRIHODA / PRIMITAKA</t>
  </si>
  <si>
    <t>PLANIRANO</t>
  </si>
  <si>
    <t>SVEUKUPNO PRIHODI</t>
  </si>
  <si>
    <t>Razdjel</t>
  </si>
  <si>
    <t>000</t>
  </si>
  <si>
    <t>PRIHODI VPŽ</t>
  </si>
  <si>
    <t>Glava</t>
  </si>
  <si>
    <t>00003</t>
  </si>
  <si>
    <t>PRIHODI SREDNJIH ŠKOLA I UČENIČKIH DOMOVA</t>
  </si>
  <si>
    <t xml:space="preserve">Izvor </t>
  </si>
  <si>
    <t>4.9.</t>
  </si>
  <si>
    <t>Vlastiti i namjenski prihodi proračunskih korisnika</t>
  </si>
  <si>
    <t xml:space="preserve">Korisnik </t>
  </si>
  <si>
    <t>18</t>
  </si>
  <si>
    <t>Industrijsko-obrtnička škola Slatina</t>
  </si>
  <si>
    <t>P0000888</t>
  </si>
  <si>
    <t>63612</t>
  </si>
  <si>
    <t>Tekuće pomoći iz državnog proračuna proračunskim korisnicima proračuna JLP(R)S</t>
  </si>
  <si>
    <t>P0000539</t>
  </si>
  <si>
    <t>63613</t>
  </si>
  <si>
    <t>Tekuće pomoći proračunskim korisnicima iz proračuna JLP(R)S oji im nije nadležan</t>
  </si>
  <si>
    <t>P0000217</t>
  </si>
  <si>
    <t>63811</t>
  </si>
  <si>
    <t>Tekuće pomoći iz državnog proračuna temeljem prijenosa EU sredstava</t>
  </si>
  <si>
    <t>P0000652</t>
  </si>
  <si>
    <t>63812</t>
  </si>
  <si>
    <t>Tekuće pomoći iz proračuna JLP(R)S temeljem prijenosa EU sredstava - Školska shema</t>
  </si>
  <si>
    <t>P0000656</t>
  </si>
  <si>
    <t>63911</t>
  </si>
  <si>
    <t>Tekući prijenosi između proračunskih korisnika istog proračuna</t>
  </si>
  <si>
    <t>Projekt: "IN-IN integracija i inkluzija"</t>
  </si>
  <si>
    <t>P0000218</t>
  </si>
  <si>
    <t>65264</t>
  </si>
  <si>
    <t>Sufinanciranje cijene usluge, participacije i slično</t>
  </si>
  <si>
    <t>P0000511</t>
  </si>
  <si>
    <t>65267</t>
  </si>
  <si>
    <t>P0000394</t>
  </si>
  <si>
    <t>65268</t>
  </si>
  <si>
    <t>Ostali prihodi za posebne namjene</t>
  </si>
  <si>
    <t>P0000432</t>
  </si>
  <si>
    <t>P0000219</t>
  </si>
  <si>
    <t>65269</t>
  </si>
  <si>
    <t>Ostali nespomenuti prihodi po posebnim propisima</t>
  </si>
  <si>
    <t>P0000220</t>
  </si>
  <si>
    <t>66141</t>
  </si>
  <si>
    <t>Prihodi od prodanih proizvoda</t>
  </si>
  <si>
    <t>P0000325</t>
  </si>
  <si>
    <t>66151</t>
  </si>
  <si>
    <t>Prihodi od pruženih usluga</t>
  </si>
  <si>
    <t>P0000887</t>
  </si>
  <si>
    <t>66312</t>
  </si>
  <si>
    <t>Tekuće donacije od neprofitnih organizacija</t>
  </si>
  <si>
    <t>P0000393</t>
  </si>
  <si>
    <t>66313</t>
  </si>
  <si>
    <t>Tekuće donacije od trgovačkih društava</t>
  </si>
  <si>
    <t>P0000431</t>
  </si>
  <si>
    <t>66314</t>
  </si>
  <si>
    <t>Tekuće donacije od ostalih subjekata izvan općeg proračuna</t>
  </si>
  <si>
    <t>P0000512</t>
  </si>
  <si>
    <t>66322</t>
  </si>
  <si>
    <t>Kapitalne donacije od neprofitnih organizacija</t>
  </si>
  <si>
    <t>Kapitalne donacije od trgovačkih društava</t>
  </si>
  <si>
    <t>+/-</t>
  </si>
  <si>
    <t>NOVI PLAN</t>
  </si>
  <si>
    <t>Proračun za 2022.g.</t>
  </si>
  <si>
    <t>P0000835</t>
  </si>
  <si>
    <t>66324</t>
  </si>
  <si>
    <t>Ostali nespomenuti prihodi po posebnim namjenama</t>
  </si>
  <si>
    <t>Tekuće pomoći proračunskim korisnicima</t>
  </si>
  <si>
    <t>P0000934</t>
  </si>
  <si>
    <t xml:space="preserve">Tekuće pomoći iz proračuna JLP(R)S temeljem </t>
  </si>
  <si>
    <t>P0001031</t>
  </si>
  <si>
    <t>Kapitalne pomoći iz državnog proračuna proračunskim korisnicima</t>
  </si>
  <si>
    <t>Prihodi s naslova osiguranja, refundacije štete i totalne štete</t>
  </si>
  <si>
    <t>Trg Ruđera Boškovića 5a</t>
  </si>
  <si>
    <t>OIB: 55251175813</t>
  </si>
  <si>
    <t xml:space="preserve">Kapitalnepomoći iz državnog proračunaproračunskim korisnicima proračuna JLP(R)S </t>
  </si>
  <si>
    <t>Datum: 14.10.2022.</t>
  </si>
  <si>
    <t>1.1.</t>
  </si>
  <si>
    <t>Opći prihodi i primici</t>
  </si>
  <si>
    <t>P0000001</t>
  </si>
  <si>
    <t xml:space="preserve">Prihodi iz nadležnog proračuna </t>
  </si>
  <si>
    <t>P0000002</t>
  </si>
  <si>
    <t>4.8.</t>
  </si>
  <si>
    <t>P0001084</t>
  </si>
  <si>
    <t>Kamate na depozite po viđenju</t>
  </si>
  <si>
    <t>P0001071</t>
  </si>
  <si>
    <t>92211</t>
  </si>
  <si>
    <t>Višak prihoda poslovanja -</t>
  </si>
  <si>
    <t>P0001087</t>
  </si>
  <si>
    <t>UKUPNO</t>
  </si>
  <si>
    <r>
      <t xml:space="preserve">Industrijsko- obrtnička škola Slatina - </t>
    </r>
    <r>
      <rPr>
        <sz val="18"/>
        <rFont val="Calibri"/>
        <family val="2"/>
        <charset val="238"/>
      </rPr>
      <t xml:space="preserve">REBALANS - </t>
    </r>
    <r>
      <rPr>
        <sz val="12"/>
        <rFont val="Calibri"/>
        <family val="2"/>
        <charset val="238"/>
      </rPr>
      <t>14.10.2022.</t>
    </r>
  </si>
  <si>
    <t>14.10.2022.</t>
  </si>
  <si>
    <t>Plan 2022.</t>
  </si>
  <si>
    <t>Povećanje/smanjnje</t>
  </si>
  <si>
    <t>Novi plan 2022.</t>
  </si>
  <si>
    <t>ukupno Plan 2022</t>
  </si>
  <si>
    <t>Program 1022 Ulaganja u srednje školstvo - iznad zakonskog standarda</t>
  </si>
  <si>
    <t>Aktivnost A100087 Centri izvrsnosti</t>
  </si>
  <si>
    <t>Izvor  1.1. Opći prihodi i primici</t>
  </si>
  <si>
    <t>32211</t>
  </si>
  <si>
    <t>R0005425</t>
  </si>
  <si>
    <t>Uredski materijal</t>
  </si>
  <si>
    <t>32319</t>
  </si>
  <si>
    <t>R0005426</t>
  </si>
  <si>
    <t>Ostale usluge za komunikaciju i prijevoz</t>
  </si>
  <si>
    <t>32339</t>
  </si>
  <si>
    <t>R0005428</t>
  </si>
  <si>
    <t>Ostale usluge promidžbe i informiranja</t>
  </si>
  <si>
    <t>32372</t>
  </si>
  <si>
    <t>R0005427</t>
  </si>
  <si>
    <t>Ugovori o djelu</t>
  </si>
  <si>
    <t>32931</t>
  </si>
  <si>
    <t>R0005429</t>
  </si>
  <si>
    <t>Reprezentacija</t>
  </si>
  <si>
    <t>42211</t>
  </si>
  <si>
    <t>R0005430</t>
  </si>
  <si>
    <t>Računala i računalna oprema</t>
  </si>
  <si>
    <t>42229</t>
  </si>
  <si>
    <t>R0005431</t>
  </si>
  <si>
    <t>Ostala komunikacijska oprema</t>
  </si>
  <si>
    <t>42273</t>
  </si>
  <si>
    <t>R0005432</t>
  </si>
  <si>
    <t>Oprema</t>
  </si>
  <si>
    <t>Aktivnost A100112 Natjecanja učenika srednjih škola</t>
  </si>
  <si>
    <t>31212</t>
  </si>
  <si>
    <t>R0006335</t>
  </si>
  <si>
    <t>Nagrade</t>
  </si>
  <si>
    <t>32224</t>
  </si>
  <si>
    <t>R0006336</t>
  </si>
  <si>
    <t>Namirnice</t>
  </si>
  <si>
    <t>32229</t>
  </si>
  <si>
    <t>R0006395</t>
  </si>
  <si>
    <t>Ostali materijal i sirovine</t>
  </si>
  <si>
    <t>Program 1034 Ulaganja u srednje školstvo - iz vlastitih i namjenskih prihoda škola i učeničkih domov</t>
  </si>
  <si>
    <t>Aktivnost A100067 Podizanje standarda iz vlastitih i namjenskih prihoda srednjih škola i učeničkih d</t>
  </si>
  <si>
    <t>Izvor  4.9. Vlastiti i namjenski prihodi proračunskih korisnika</t>
  </si>
  <si>
    <t>31111</t>
  </si>
  <si>
    <t>R0002083</t>
  </si>
  <si>
    <t>Plaće za zaposlene</t>
  </si>
  <si>
    <t>31113</t>
  </si>
  <si>
    <t>R0005898</t>
  </si>
  <si>
    <t>Plaće po sudskim presudama</t>
  </si>
  <si>
    <t>31131</t>
  </si>
  <si>
    <t>R0004611</t>
  </si>
  <si>
    <t>Plaće za prekovremeni rad</t>
  </si>
  <si>
    <t>31141</t>
  </si>
  <si>
    <t>R0004614</t>
  </si>
  <si>
    <t>Plaće za posebne uvjete rada</t>
  </si>
  <si>
    <t>R0004717</t>
  </si>
  <si>
    <t>31213</t>
  </si>
  <si>
    <t>R0004613</t>
  </si>
  <si>
    <t>Darovi</t>
  </si>
  <si>
    <t>31214</t>
  </si>
  <si>
    <t>R0003941</t>
  </si>
  <si>
    <t>Otpremnine</t>
  </si>
  <si>
    <t>31215</t>
  </si>
  <si>
    <t>R0003942</t>
  </si>
  <si>
    <t>Naknade za bolest, invalidnost i smrtni slučaj</t>
  </si>
  <si>
    <t>31216</t>
  </si>
  <si>
    <t>R0004718</t>
  </si>
  <si>
    <t>Regres za godišnji odmor</t>
  </si>
  <si>
    <t>31219</t>
  </si>
  <si>
    <t>R0004949</t>
  </si>
  <si>
    <t>Ostali nenavedeni rashodi za zaposlene</t>
  </si>
  <si>
    <t>31321</t>
  </si>
  <si>
    <t>R0004612</t>
  </si>
  <si>
    <t>Doprinosi za obvezno zdravstveno osiguranje</t>
  </si>
  <si>
    <t>31322</t>
  </si>
  <si>
    <t>R0005899</t>
  </si>
  <si>
    <t>Doprinos za obvezno zdravstveno osiguranje zaštite zdravlja na radu</t>
  </si>
  <si>
    <t>31332</t>
  </si>
  <si>
    <t>R0005900</t>
  </si>
  <si>
    <t>Doprinosi za obvezno osiguranje u slučaju nezaposlenosti</t>
  </si>
  <si>
    <t>32111</t>
  </si>
  <si>
    <t>R0005051</t>
  </si>
  <si>
    <t>Dnevnice za službeni put u zemlji</t>
  </si>
  <si>
    <t>32115</t>
  </si>
  <si>
    <t>R0005285</t>
  </si>
  <si>
    <t>Naknade za prijevoz na službenom putu u zemlji</t>
  </si>
  <si>
    <t>32119</t>
  </si>
  <si>
    <t>R0006347</t>
  </si>
  <si>
    <t>Ostali rashodi za službena putovanja</t>
  </si>
  <si>
    <t>32121</t>
  </si>
  <si>
    <t>R0005744</t>
  </si>
  <si>
    <t>Naknade za prijevoz na posao i s posla</t>
  </si>
  <si>
    <t>32132</t>
  </si>
  <si>
    <t>R0004615</t>
  </si>
  <si>
    <t>Tečajevi i stručni ispiti</t>
  </si>
  <si>
    <t>R0005549</t>
  </si>
  <si>
    <t>32212</t>
  </si>
  <si>
    <t>R0005550</t>
  </si>
  <si>
    <t>Literatura (publikacije, časopisi, glasila, knjige i ostalo)</t>
  </si>
  <si>
    <t>32219</t>
  </si>
  <si>
    <t>R0002079</t>
  </si>
  <si>
    <t>Ostali materijal za potrebe redovnog poslovanja</t>
  </si>
  <si>
    <t>32221</t>
  </si>
  <si>
    <t>R0005253</t>
  </si>
  <si>
    <t>Osnovni materijal i sirovine</t>
  </si>
  <si>
    <t>R0005052</t>
  </si>
  <si>
    <t>R0005280</t>
  </si>
  <si>
    <t>32244</t>
  </si>
  <si>
    <t>R0002080</t>
  </si>
  <si>
    <t>Ostali materijal i dijelovi za tekuće i investicijsko održavanje</t>
  </si>
  <si>
    <t>32314</t>
  </si>
  <si>
    <t>R0005254</t>
  </si>
  <si>
    <t>Rent-a-car i taxi prijevoz</t>
  </si>
  <si>
    <t>32321</t>
  </si>
  <si>
    <t>R0002077</t>
  </si>
  <si>
    <t>Usluge tekućeg i investicijskog održavanja građevinskih objekata</t>
  </si>
  <si>
    <t>32333</t>
  </si>
  <si>
    <t>R0005255</t>
  </si>
  <si>
    <t>Izložbeni prostor na sajmu</t>
  </si>
  <si>
    <t>32363</t>
  </si>
  <si>
    <t>R0006216</t>
  </si>
  <si>
    <t>Laboratorijske usluge</t>
  </si>
  <si>
    <t>R0006063</t>
  </si>
  <si>
    <t>32373</t>
  </si>
  <si>
    <t>R0005901</t>
  </si>
  <si>
    <t>Usluge odvjetnika i pravnog savjetovanja</t>
  </si>
  <si>
    <t>32379</t>
  </si>
  <si>
    <t>R0002078</t>
  </si>
  <si>
    <t>Ostale intelektualne usluge</t>
  </si>
  <si>
    <t>32391</t>
  </si>
  <si>
    <t>R0005281</t>
  </si>
  <si>
    <t>Grafičke i tiskarske usluge, usluge kopiranja i uvezivanja i slično</t>
  </si>
  <si>
    <t>32412</t>
  </si>
  <si>
    <t>R0005906</t>
  </si>
  <si>
    <t>Naknade ostalih troškova</t>
  </si>
  <si>
    <t>32923</t>
  </si>
  <si>
    <t>R0002081</t>
  </si>
  <si>
    <t>Premije osiguranja zaposlenih</t>
  </si>
  <si>
    <t>R0003431</t>
  </si>
  <si>
    <t>32941</t>
  </si>
  <si>
    <t>R0005905</t>
  </si>
  <si>
    <t>Tuzemne članarine</t>
  </si>
  <si>
    <t>32952</t>
  </si>
  <si>
    <t>R0005902</t>
  </si>
  <si>
    <t>Sudske pristojbe</t>
  </si>
  <si>
    <t>32955</t>
  </si>
  <si>
    <t>R0005904</t>
  </si>
  <si>
    <t>Novčana naknada poslodavca zbog nezapošljavanja osoba s invaliditetom</t>
  </si>
  <si>
    <t>32999</t>
  </si>
  <si>
    <t>R0002082</t>
  </si>
  <si>
    <t>Ostali nespomenuti rashodi poslovanja</t>
  </si>
  <si>
    <t>34321</t>
  </si>
  <si>
    <t>R0005935</t>
  </si>
  <si>
    <t>Negativne tečajne razlike</t>
  </si>
  <si>
    <t>34332</t>
  </si>
  <si>
    <t>R0005903</t>
  </si>
  <si>
    <t>Zatezne kamate na doprinose</t>
  </si>
  <si>
    <t>R0004918</t>
  </si>
  <si>
    <t>42212</t>
  </si>
  <si>
    <t>R0005283</t>
  </si>
  <si>
    <t>Uredski namještaj</t>
  </si>
  <si>
    <t>42252</t>
  </si>
  <si>
    <t>R0005551</t>
  </si>
  <si>
    <t>Mjerni i kontrolni uređaji</t>
  </si>
  <si>
    <t>42261</t>
  </si>
  <si>
    <t>R0005552</t>
  </si>
  <si>
    <t>Sportska oprema</t>
  </si>
  <si>
    <t>42262</t>
  </si>
  <si>
    <t>R0005553</t>
  </si>
  <si>
    <t>Glazbeni instrumenti i oprema</t>
  </si>
  <si>
    <t>42272</t>
  </si>
  <si>
    <t>R0005282</t>
  </si>
  <si>
    <t>Strojevi</t>
  </si>
  <si>
    <t>R0005284</t>
  </si>
  <si>
    <t>42411</t>
  </si>
  <si>
    <t>R0002713</t>
  </si>
  <si>
    <t>Knjige</t>
  </si>
  <si>
    <t>Tekući projekt T100059 Projekt: "In-In - integracija i inkluzija"</t>
  </si>
  <si>
    <t>R0006267</t>
  </si>
  <si>
    <t>R0006269</t>
  </si>
  <si>
    <t>R0006270</t>
  </si>
  <si>
    <t>R0006268</t>
  </si>
  <si>
    <t>R0006271</t>
  </si>
  <si>
    <t>Tekući projekt T100064 Projekt: "ŠKOLSKA SHEMA"</t>
  </si>
  <si>
    <t>R0006479</t>
  </si>
  <si>
    <r>
      <t xml:space="preserve">Industrijsko- obrtnička škola Slatina - </t>
    </r>
    <r>
      <rPr>
        <sz val="18"/>
        <rFont val="Arial"/>
        <family val="2"/>
        <charset val="238"/>
      </rPr>
      <t>REBALANS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</si>
</sst>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8"/>
      <name val="Calibri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C6"/>
        <bgColor rgb="FFFFFFC6"/>
      </patternFill>
    </fill>
    <fill>
      <patternFill patternType="solid">
        <fgColor rgb="FF8080FF"/>
        <bgColor rgb="FF8080FF"/>
      </patternFill>
    </fill>
    <fill>
      <patternFill patternType="none">
        <fgColor rgb="FF8080FF"/>
        <bgColor rgb="FF8080FF"/>
      </patternFill>
    </fill>
    <fill>
      <patternFill patternType="solid">
        <fgColor theme="0"/>
        <bgColor rgb="FF8080FF"/>
      </patternFill>
    </fill>
    <fill>
      <patternFill patternType="solid">
        <fgColor theme="0"/>
        <bgColor indexed="64"/>
      </patternFill>
    </fill>
    <fill>
      <patternFill patternType="solid">
        <fgColor rgb="FFAA72D4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rgb="FFFFFFC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4" fillId="2" borderId="0" xfId="1" applyNumberFormat="1" applyFont="1" applyFill="1" applyBorder="1" applyAlignment="1">
      <alignment horizontal="left" vertical="center" wrapText="1" readingOrder="1"/>
    </xf>
    <xf numFmtId="0" fontId="4" fillId="2" borderId="0" xfId="1" applyNumberFormat="1" applyFont="1" applyFill="1" applyBorder="1" applyAlignment="1">
      <alignment vertical="center" wrapText="1" readingOrder="1"/>
    </xf>
    <xf numFmtId="164" fontId="4" fillId="2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horizontal="left" vertical="center" wrapText="1" readingOrder="1"/>
    </xf>
    <xf numFmtId="0" fontId="4" fillId="3" borderId="0" xfId="1" applyNumberFormat="1" applyFont="1" applyFill="1" applyBorder="1" applyAlignment="1">
      <alignment vertical="center" wrapText="1" readingOrder="1"/>
    </xf>
    <xf numFmtId="164" fontId="4" fillId="3" borderId="0" xfId="1" applyNumberFormat="1" applyFont="1" applyFill="1" applyBorder="1" applyAlignment="1">
      <alignment horizontal="right" vertical="center" wrapText="1" readingOrder="1"/>
    </xf>
    <xf numFmtId="0" fontId="4" fillId="4" borderId="0" xfId="1" applyNumberFormat="1" applyFont="1" applyFill="1" applyBorder="1" applyAlignment="1">
      <alignment horizontal="left" vertical="center" wrapText="1" readingOrder="1"/>
    </xf>
    <xf numFmtId="0" fontId="4" fillId="4" borderId="0" xfId="1" applyNumberFormat="1" applyFont="1" applyFill="1" applyBorder="1" applyAlignment="1">
      <alignment vertical="center" wrapText="1" readingOrder="1"/>
    </xf>
    <xf numFmtId="164" fontId="4" fillId="4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horizontal="left" vertical="center" wrapText="1" readingOrder="1"/>
    </xf>
    <xf numFmtId="0" fontId="5" fillId="5" borderId="0" xfId="1" applyNumberFormat="1" applyFont="1" applyFill="1" applyBorder="1" applyAlignment="1">
      <alignment vertical="center" wrapText="1" readingOrder="1"/>
    </xf>
    <xf numFmtId="0" fontId="4" fillId="6" borderId="0" xfId="1" applyNumberFormat="1" applyFont="1" applyFill="1" applyBorder="1" applyAlignment="1">
      <alignment horizontal="left" vertical="center" wrapText="1" readingOrder="1"/>
    </xf>
    <xf numFmtId="0" fontId="4" fillId="6" borderId="0" xfId="1" applyNumberFormat="1" applyFont="1" applyFill="1" applyBorder="1" applyAlignment="1">
      <alignment vertical="center" wrapText="1" readingOrder="1"/>
    </xf>
    <xf numFmtId="164" fontId="4" fillId="6" borderId="0" xfId="1" applyNumberFormat="1" applyFont="1" applyFill="1" applyBorder="1" applyAlignment="1">
      <alignment horizontal="right" vertical="center" wrapText="1" readingOrder="1"/>
    </xf>
    <xf numFmtId="0" fontId="2" fillId="7" borderId="0" xfId="1" applyNumberFormat="1" applyFont="1" applyFill="1" applyBorder="1" applyAlignment="1">
      <alignment horizontal="left" vertical="center" wrapText="1" readingOrder="1"/>
    </xf>
    <xf numFmtId="0" fontId="2" fillId="7" borderId="0" xfId="1" applyNumberFormat="1" applyFont="1" applyFill="1" applyBorder="1" applyAlignment="1">
      <alignment vertical="center" wrapText="1" readingOrder="1"/>
    </xf>
    <xf numFmtId="164" fontId="2" fillId="7" borderId="0" xfId="1" applyNumberFormat="1" applyFont="1" applyFill="1" applyBorder="1" applyAlignment="1">
      <alignment horizontal="right" vertical="center" wrapText="1" readingOrder="1"/>
    </xf>
    <xf numFmtId="0" fontId="2" fillId="7" borderId="1" xfId="1" applyNumberFormat="1" applyFont="1" applyFill="1" applyBorder="1" applyAlignment="1">
      <alignment horizontal="right" vertical="center" wrapText="1" readingOrder="1"/>
    </xf>
    <xf numFmtId="164" fontId="2" fillId="7" borderId="0" xfId="1" applyNumberFormat="1" applyFont="1" applyFill="1" applyBorder="1" applyAlignment="1">
      <alignment horizontal="right" vertical="center" wrapText="1" readingOrder="1"/>
    </xf>
    <xf numFmtId="164" fontId="2" fillId="7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2" fillId="7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5" fillId="5" borderId="0" xfId="1" applyNumberFormat="1" applyFont="1" applyFill="1" applyBorder="1" applyAlignment="1">
      <alignment horizontal="right" vertical="center" wrapText="1" readingOrder="1"/>
    </xf>
    <xf numFmtId="0" fontId="1" fillId="9" borderId="0" xfId="0" applyFont="1" applyFill="1" applyBorder="1"/>
    <xf numFmtId="0" fontId="7" fillId="8" borderId="0" xfId="1" applyNumberFormat="1" applyFont="1" applyFill="1" applyBorder="1" applyAlignment="1">
      <alignment horizontal="left" vertical="center" wrapText="1" readingOrder="1"/>
    </xf>
    <xf numFmtId="0" fontId="7" fillId="8" borderId="0" xfId="1" applyNumberFormat="1" applyFont="1" applyFill="1" applyBorder="1" applyAlignment="1">
      <alignment vertical="center" wrapText="1" readingOrder="1"/>
    </xf>
    <xf numFmtId="164" fontId="7" fillId="8" borderId="0" xfId="1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4" fontId="8" fillId="0" borderId="2" xfId="0" applyNumberFormat="1" applyFont="1" applyFill="1" applyBorder="1"/>
    <xf numFmtId="0" fontId="11" fillId="7" borderId="0" xfId="0" applyFont="1" applyFill="1" applyBorder="1"/>
    <xf numFmtId="0" fontId="14" fillId="7" borderId="0" xfId="0" applyFont="1" applyFill="1" applyBorder="1"/>
    <xf numFmtId="0" fontId="13" fillId="7" borderId="0" xfId="0" applyFont="1" applyFill="1" applyBorder="1"/>
    <xf numFmtId="0" fontId="14" fillId="7" borderId="2" xfId="0" applyFont="1" applyFill="1" applyBorder="1" applyAlignment="1">
      <alignment vertical="center"/>
    </xf>
    <xf numFmtId="0" fontId="11" fillId="7" borderId="2" xfId="0" applyFont="1" applyFill="1" applyBorder="1" applyAlignment="1">
      <alignment vertical="center"/>
    </xf>
    <xf numFmtId="0" fontId="11" fillId="7" borderId="2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/>
    </xf>
    <xf numFmtId="165" fontId="13" fillId="7" borderId="3" xfId="0" applyNumberFormat="1" applyFont="1" applyFill="1" applyBorder="1" applyAlignment="1">
      <alignment vertical="center"/>
    </xf>
    <xf numFmtId="164" fontId="15" fillId="10" borderId="3" xfId="0" applyNumberFormat="1" applyFont="1" applyFill="1" applyBorder="1" applyAlignment="1" applyProtection="1">
      <alignment vertical="top" wrapText="1" readingOrder="1"/>
      <protection locked="0"/>
    </xf>
    <xf numFmtId="164" fontId="16" fillId="11" borderId="3" xfId="0" applyNumberFormat="1" applyFont="1" applyFill="1" applyBorder="1" applyAlignment="1" applyProtection="1">
      <alignment vertical="top" wrapText="1" readingOrder="1"/>
      <protection locked="0"/>
    </xf>
    <xf numFmtId="0" fontId="17" fillId="7" borderId="2" xfId="0" applyFont="1" applyFill="1" applyBorder="1" applyAlignment="1" applyProtection="1">
      <alignment vertical="top" wrapText="1" readingOrder="1"/>
      <protection locked="0"/>
    </xf>
    <xf numFmtId="164" fontId="17" fillId="7" borderId="3" xfId="0" applyNumberFormat="1" applyFont="1" applyFill="1" applyBorder="1" applyAlignment="1" applyProtection="1">
      <alignment vertical="top" wrapText="1" readingOrder="1"/>
      <protection locked="0"/>
    </xf>
    <xf numFmtId="4" fontId="13" fillId="7" borderId="2" xfId="0" applyNumberFormat="1" applyFont="1" applyFill="1" applyBorder="1"/>
    <xf numFmtId="0" fontId="5" fillId="12" borderId="0" xfId="1" applyNumberFormat="1" applyFont="1" applyFill="1" applyBorder="1" applyAlignment="1">
      <alignment horizontal="left" vertical="center" wrapText="1" readingOrder="1"/>
    </xf>
    <xf numFmtId="0" fontId="5" fillId="12" borderId="0" xfId="1" applyNumberFormat="1" applyFont="1" applyFill="1" applyBorder="1" applyAlignment="1">
      <alignment vertical="center" wrapText="1" readingOrder="1"/>
    </xf>
    <xf numFmtId="164" fontId="5" fillId="12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7" fillId="7" borderId="2" xfId="0" applyFont="1" applyFill="1" applyBorder="1" applyAlignment="1" applyProtection="1">
      <alignment vertical="top" wrapText="1" readingOrder="1"/>
      <protection locked="0"/>
    </xf>
    <xf numFmtId="0" fontId="2" fillId="14" borderId="0" xfId="1" applyNumberFormat="1" applyFont="1" applyFill="1" applyBorder="1" applyAlignment="1">
      <alignment horizontal="left" vertical="center" wrapText="1" readingOrder="1"/>
    </xf>
    <xf numFmtId="0" fontId="2" fillId="14" borderId="0" xfId="1" applyNumberFormat="1" applyFont="1" applyFill="1" applyBorder="1" applyAlignment="1">
      <alignment vertical="center" wrapText="1" readingOrder="1"/>
    </xf>
    <xf numFmtId="164" fontId="2" fillId="14" borderId="0" xfId="1" applyNumberFormat="1" applyFont="1" applyFill="1" applyBorder="1" applyAlignment="1">
      <alignment horizontal="right" vertical="center" wrapText="1" readingOrder="1"/>
    </xf>
    <xf numFmtId="164" fontId="18" fillId="14" borderId="0" xfId="1" applyNumberFormat="1" applyFont="1" applyFill="1" applyBorder="1" applyAlignment="1">
      <alignment horizontal="right" vertical="center" wrapText="1" readingOrder="1"/>
    </xf>
    <xf numFmtId="0" fontId="17" fillId="14" borderId="2" xfId="0" applyFont="1" applyFill="1" applyBorder="1" applyAlignment="1" applyProtection="1">
      <alignment vertical="top" wrapText="1" readingOrder="1"/>
      <protection locked="0"/>
    </xf>
    <xf numFmtId="164" fontId="17" fillId="14" borderId="3" xfId="0" applyNumberFormat="1" applyFont="1" applyFill="1" applyBorder="1" applyAlignment="1" applyProtection="1">
      <alignment vertical="top" wrapText="1" readingOrder="1"/>
      <protection locked="0"/>
    </xf>
    <xf numFmtId="4" fontId="13" fillId="14" borderId="2" xfId="0" applyNumberFormat="1" applyFont="1" applyFill="1" applyBorder="1"/>
    <xf numFmtId="164" fontId="19" fillId="14" borderId="3" xfId="0" applyNumberFormat="1" applyFont="1" applyFill="1" applyBorder="1" applyAlignment="1" applyProtection="1">
      <alignment vertical="top" wrapText="1" readingOrder="1"/>
      <protection locked="0"/>
    </xf>
    <xf numFmtId="4" fontId="19" fillId="14" borderId="2" xfId="0" applyNumberFormat="1" applyFont="1" applyFill="1" applyBorder="1"/>
    <xf numFmtId="164" fontId="5" fillId="5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2" fillId="7" borderId="0" xfId="1" applyNumberFormat="1" applyFont="1" applyFill="1" applyBorder="1" applyAlignment="1">
      <alignment horizontal="right" vertical="center" wrapText="1" readingOrder="1"/>
    </xf>
    <xf numFmtId="164" fontId="4" fillId="2" borderId="0" xfId="1" applyNumberFormat="1" applyFont="1" applyFill="1" applyBorder="1" applyAlignment="1">
      <alignment horizontal="right" vertical="center" wrapText="1" readingOrder="1"/>
    </xf>
    <xf numFmtId="165" fontId="4" fillId="3" borderId="0" xfId="1" applyNumberFormat="1" applyFont="1" applyFill="1" applyBorder="1" applyAlignment="1">
      <alignment horizontal="right" vertical="center" wrapText="1" readingOrder="1"/>
    </xf>
    <xf numFmtId="164" fontId="4" fillId="3" borderId="0" xfId="1" applyNumberFormat="1" applyFont="1" applyFill="1" applyBorder="1" applyAlignment="1">
      <alignment horizontal="right" vertical="center" wrapText="1" readingOrder="1"/>
    </xf>
    <xf numFmtId="164" fontId="4" fillId="4" borderId="0" xfId="1" applyNumberFormat="1" applyFont="1" applyFill="1" applyBorder="1" applyAlignment="1">
      <alignment horizontal="right" vertical="center" wrapText="1" readingOrder="1"/>
    </xf>
    <xf numFmtId="164" fontId="5" fillId="12" borderId="0" xfId="1" applyNumberFormat="1" applyFont="1" applyFill="1" applyBorder="1" applyAlignment="1">
      <alignment horizontal="right" vertical="center" wrapText="1" readingOrder="1"/>
    </xf>
    <xf numFmtId="0" fontId="1" fillId="13" borderId="0" xfId="0" applyFont="1" applyFill="1" applyBorder="1"/>
    <xf numFmtId="164" fontId="4" fillId="6" borderId="0" xfId="1" applyNumberFormat="1" applyFont="1" applyFill="1" applyBorder="1" applyAlignment="1">
      <alignment horizontal="right" vertical="center" wrapText="1" readingOrder="1"/>
    </xf>
    <xf numFmtId="164" fontId="2" fillId="14" borderId="0" xfId="1" applyNumberFormat="1" applyFont="1" applyFill="1" applyBorder="1" applyAlignment="1">
      <alignment horizontal="right" vertical="center" wrapText="1" readingOrder="1"/>
    </xf>
    <xf numFmtId="0" fontId="1" fillId="14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49" fontId="2" fillId="7" borderId="1" xfId="1" applyNumberFormat="1" applyFont="1" applyFill="1" applyBorder="1" applyAlignment="1">
      <alignment horizontal="right" vertical="center" wrapText="1" readingOrder="1"/>
    </xf>
    <xf numFmtId="49" fontId="1" fillId="7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" fillId="9" borderId="0" xfId="0" applyNumberFormat="1" applyFont="1" applyFill="1" applyBorder="1" applyAlignment="1">
      <alignment horizontal="right"/>
    </xf>
    <xf numFmtId="0" fontId="17" fillId="7" borderId="2" xfId="0" applyFont="1" applyFill="1" applyBorder="1" applyAlignment="1" applyProtection="1">
      <alignment vertical="top" wrapText="1" readingOrder="1"/>
      <protection locked="0"/>
    </xf>
    <xf numFmtId="0" fontId="14" fillId="7" borderId="2" xfId="0" applyFont="1" applyFill="1" applyBorder="1"/>
    <xf numFmtId="0" fontId="15" fillId="10" borderId="2" xfId="0" applyFont="1" applyFill="1" applyBorder="1" applyAlignment="1" applyProtection="1">
      <alignment vertical="top" wrapText="1" readingOrder="1"/>
      <protection locked="0"/>
    </xf>
    <xf numFmtId="0" fontId="14" fillId="10" borderId="2" xfId="0" applyFont="1" applyFill="1" applyBorder="1"/>
    <xf numFmtId="0" fontId="16" fillId="11" borderId="2" xfId="0" applyFont="1" applyFill="1" applyBorder="1" applyAlignment="1" applyProtection="1">
      <alignment vertical="top" wrapText="1" readingOrder="1"/>
      <protection locked="0"/>
    </xf>
    <xf numFmtId="0" fontId="14" fillId="11" borderId="2" xfId="0" applyFont="1" applyFill="1" applyBorder="1"/>
    <xf numFmtId="0" fontId="17" fillId="14" borderId="2" xfId="0" applyFont="1" applyFill="1" applyBorder="1" applyAlignment="1" applyProtection="1">
      <alignment vertical="top" wrapText="1" readingOrder="1"/>
      <protection locked="0"/>
    </xf>
    <xf numFmtId="0" fontId="14" fillId="14" borderId="2" xfId="0" applyFont="1" applyFill="1" applyBorder="1"/>
    <xf numFmtId="0" fontId="17" fillId="14" borderId="3" xfId="0" applyFont="1" applyFill="1" applyBorder="1" applyAlignment="1" applyProtection="1">
      <alignment vertical="top" wrapText="1" readingOrder="1"/>
      <protection locked="0"/>
    </xf>
    <xf numFmtId="0" fontId="1" fillId="0" borderId="8" xfId="0" applyFont="1" applyFill="1" applyBorder="1" applyAlignment="1">
      <alignment readingOrder="1"/>
    </xf>
    <xf numFmtId="0" fontId="1" fillId="0" borderId="4" xfId="0" applyFont="1" applyFill="1" applyBorder="1" applyAlignment="1">
      <alignment readingOrder="1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5" fillId="10" borderId="0" xfId="0" applyFont="1" applyFill="1" applyBorder="1" applyAlignment="1" applyProtection="1">
      <alignment vertical="top" wrapText="1" readingOrder="1"/>
      <protection locked="0"/>
    </xf>
    <xf numFmtId="0" fontId="14" fillId="10" borderId="0" xfId="0" applyFont="1" applyFill="1" applyBorder="1"/>
    <xf numFmtId="0" fontId="16" fillId="11" borderId="0" xfId="0" applyFont="1" applyFill="1" applyBorder="1" applyAlignment="1" applyProtection="1">
      <alignment vertical="top" wrapText="1" readingOrder="1"/>
      <protection locked="0"/>
    </xf>
    <xf numFmtId="0" fontId="14" fillId="11" borderId="0" xfId="0" applyFont="1" applyFill="1" applyBorder="1"/>
    <xf numFmtId="0" fontId="14" fillId="8" borderId="0" xfId="0" applyFont="1" applyFill="1" applyBorder="1"/>
    <xf numFmtId="0" fontId="14" fillId="9" borderId="0" xfId="0" applyFont="1" applyFill="1" applyBorder="1"/>
    <xf numFmtId="0" fontId="11" fillId="9" borderId="0" xfId="0" applyFont="1" applyFill="1" applyBorder="1"/>
    <xf numFmtId="0" fontId="11" fillId="8" borderId="0" xfId="0" applyFont="1" applyFill="1" applyBorder="1"/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FF"/>
      <rgbColor rgb="00FFFFC6"/>
      <rgbColor rgb="008080FF"/>
      <rgbColor rgb="0000FFFF"/>
      <rgbColor rgb="00800000"/>
      <rgbColor rgb="00008000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tabSelected="1" workbookViewId="0">
      <selection activeCell="O50" sqref="O50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4" width="16.28515625" customWidth="1"/>
    <col min="5" max="5" width="8" customWidth="1"/>
    <col min="6" max="6" width="7" customWidth="1"/>
    <col min="7" max="7" width="12.140625" customWidth="1"/>
    <col min="8" max="8" width="0" hidden="1" customWidth="1"/>
    <col min="9" max="9" width="1" customWidth="1"/>
    <col min="10" max="10" width="0" hidden="1" customWidth="1"/>
    <col min="11" max="11" width="13.85546875" customWidth="1"/>
  </cols>
  <sheetData>
    <row r="1" spans="1:9" ht="12.75" customHeight="1" x14ac:dyDescent="0.25">
      <c r="A1" s="75" t="s">
        <v>0</v>
      </c>
      <c r="B1" s="64"/>
      <c r="C1" s="64"/>
      <c r="D1" s="64"/>
      <c r="E1" s="64"/>
      <c r="F1" s="79" t="s">
        <v>82</v>
      </c>
      <c r="G1" s="64"/>
      <c r="H1" s="64"/>
      <c r="I1" s="64"/>
    </row>
    <row r="2" spans="1:9" ht="1.35" customHeight="1" x14ac:dyDescent="0.25"/>
    <row r="3" spans="1:9" ht="12.75" customHeight="1" x14ac:dyDescent="0.25">
      <c r="A3" s="75" t="s">
        <v>19</v>
      </c>
      <c r="B3" s="64"/>
      <c r="C3" s="64"/>
      <c r="D3" s="64"/>
      <c r="E3" s="64"/>
      <c r="F3" s="79"/>
      <c r="G3" s="64"/>
      <c r="H3" s="64"/>
      <c r="I3" s="64"/>
    </row>
    <row r="4" spans="1:9" ht="1.35" customHeight="1" x14ac:dyDescent="0.25"/>
    <row r="5" spans="1:9" ht="12.75" customHeight="1" x14ac:dyDescent="0.25">
      <c r="A5" s="75" t="s">
        <v>79</v>
      </c>
      <c r="B5" s="64"/>
      <c r="C5" s="64"/>
      <c r="D5" s="64"/>
      <c r="E5" s="64"/>
      <c r="F5" s="64"/>
      <c r="G5" s="64"/>
      <c r="H5" s="64"/>
      <c r="I5" s="64"/>
    </row>
    <row r="6" spans="1:9" ht="1.35" customHeight="1" x14ac:dyDescent="0.25"/>
    <row r="7" spans="1:9" ht="12.75" customHeight="1" x14ac:dyDescent="0.25">
      <c r="A7" s="75" t="s">
        <v>2</v>
      </c>
      <c r="B7" s="64"/>
      <c r="C7" s="64"/>
      <c r="D7" s="64"/>
      <c r="E7" s="64"/>
      <c r="F7" s="64"/>
      <c r="G7" s="64"/>
      <c r="H7" s="64"/>
      <c r="I7" s="64"/>
    </row>
    <row r="8" spans="1:9" ht="1.35" customHeight="1" x14ac:dyDescent="0.25"/>
    <row r="9" spans="1:9" ht="12.75" customHeight="1" x14ac:dyDescent="0.25">
      <c r="A9" s="75" t="s">
        <v>80</v>
      </c>
      <c r="B9" s="64"/>
      <c r="C9" s="64"/>
      <c r="D9" s="64"/>
      <c r="E9" s="64"/>
      <c r="F9" s="64"/>
      <c r="G9" s="64"/>
      <c r="H9" s="64"/>
      <c r="I9" s="64"/>
    </row>
    <row r="10" spans="1:9" ht="8.4499999999999993" customHeight="1" x14ac:dyDescent="0.25"/>
    <row r="11" spans="1:9" ht="19.899999999999999" customHeight="1" x14ac:dyDescent="0.25">
      <c r="A11" s="76" t="s">
        <v>69</v>
      </c>
      <c r="B11" s="64"/>
      <c r="C11" s="64"/>
      <c r="D11" s="64"/>
      <c r="E11" s="64"/>
      <c r="F11" s="64"/>
      <c r="G11" s="64"/>
      <c r="H11" s="64"/>
      <c r="I11" s="64"/>
    </row>
    <row r="12" spans="1:9" ht="1.5" customHeight="1" x14ac:dyDescent="0.25"/>
    <row r="13" spans="1:9" x14ac:dyDescent="0.25">
      <c r="A13" s="80" t="s">
        <v>96</v>
      </c>
      <c r="B13" s="80"/>
      <c r="C13" s="80"/>
      <c r="D13" s="80"/>
      <c r="E13" s="80"/>
      <c r="F13" s="80"/>
      <c r="G13" s="80"/>
    </row>
    <row r="14" spans="1:9" ht="7.15" customHeight="1" x14ac:dyDescent="0.25">
      <c r="A14" s="81"/>
      <c r="B14" s="81"/>
      <c r="C14" s="81"/>
      <c r="D14" s="81"/>
      <c r="E14" s="81"/>
      <c r="F14" s="81"/>
      <c r="G14" s="81"/>
    </row>
    <row r="15" spans="1:9" ht="15" customHeight="1" x14ac:dyDescent="0.25">
      <c r="A15" s="1" t="s">
        <v>3</v>
      </c>
      <c r="B15" s="1" t="s">
        <v>4</v>
      </c>
      <c r="C15" s="1" t="s">
        <v>5</v>
      </c>
      <c r="D15" s="2" t="s">
        <v>6</v>
      </c>
      <c r="E15" s="77" t="s">
        <v>67</v>
      </c>
      <c r="F15" s="78"/>
      <c r="G15" s="20" t="s">
        <v>68</v>
      </c>
    </row>
    <row r="16" spans="1:9" x14ac:dyDescent="0.25">
      <c r="A16" s="3" t="s">
        <v>1</v>
      </c>
      <c r="B16" s="3" t="s">
        <v>1</v>
      </c>
      <c r="C16" s="4" t="s">
        <v>7</v>
      </c>
      <c r="D16" s="5">
        <f t="shared" ref="D16" si="0">D17</f>
        <v>7351983.7599999998</v>
      </c>
      <c r="E16" s="66">
        <f>E22+E18</f>
        <v>17053.079999999987</v>
      </c>
      <c r="F16" s="64"/>
      <c r="G16" s="5">
        <f>G17</f>
        <v>7369036.8399999999</v>
      </c>
    </row>
    <row r="17" spans="1:22" x14ac:dyDescent="0.25">
      <c r="A17" s="6" t="s">
        <v>8</v>
      </c>
      <c r="B17" s="6" t="s">
        <v>9</v>
      </c>
      <c r="C17" s="7" t="s">
        <v>10</v>
      </c>
      <c r="D17" s="8">
        <f>D18</f>
        <v>7351983.7599999998</v>
      </c>
      <c r="E17" s="67">
        <f>E23+E20</f>
        <v>17053.079999999987</v>
      </c>
      <c r="F17" s="68"/>
      <c r="G17" s="8">
        <f>G18</f>
        <v>7369036.8399999999</v>
      </c>
    </row>
    <row r="18" spans="1:22" x14ac:dyDescent="0.25">
      <c r="A18" s="9" t="s">
        <v>11</v>
      </c>
      <c r="B18" s="9" t="s">
        <v>12</v>
      </c>
      <c r="C18" s="10" t="s">
        <v>13</v>
      </c>
      <c r="D18" s="11">
        <f>D23+D21+D19</f>
        <v>7351983.7599999998</v>
      </c>
      <c r="E18" s="69">
        <f>E24+E20</f>
        <v>17053.079999999987</v>
      </c>
      <c r="F18" s="64"/>
      <c r="G18" s="11">
        <f>G23+G21+G19</f>
        <v>7369036.8399999999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25" customFormat="1" x14ac:dyDescent="0.25">
      <c r="A19" s="12" t="s">
        <v>14</v>
      </c>
      <c r="B19" s="12" t="s">
        <v>83</v>
      </c>
      <c r="C19" s="13" t="s">
        <v>84</v>
      </c>
      <c r="D19" s="26">
        <v>60033.760000000002</v>
      </c>
      <c r="E19" s="63">
        <v>0</v>
      </c>
      <c r="F19" s="64"/>
      <c r="G19" s="26">
        <f>G20</f>
        <v>60233.760000000002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25" customFormat="1" x14ac:dyDescent="0.25">
      <c r="A20" s="28" t="s">
        <v>85</v>
      </c>
      <c r="B20" s="28">
        <v>671</v>
      </c>
      <c r="C20" s="29" t="s">
        <v>86</v>
      </c>
      <c r="D20" s="30">
        <v>60033.760000000002</v>
      </c>
      <c r="E20" s="86">
        <v>200</v>
      </c>
      <c r="F20" s="86"/>
      <c r="G20" s="30">
        <f>D20+E20</f>
        <v>60233.760000000002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5" customFormat="1" x14ac:dyDescent="0.25">
      <c r="A21" s="12" t="s">
        <v>14</v>
      </c>
      <c r="B21" s="12" t="s">
        <v>88</v>
      </c>
      <c r="C21" s="13" t="s">
        <v>84</v>
      </c>
      <c r="D21" s="26">
        <f>D22</f>
        <v>0</v>
      </c>
      <c r="E21" s="63">
        <v>0</v>
      </c>
      <c r="F21" s="64"/>
      <c r="G21" s="26">
        <f>G22</f>
        <v>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5" customFormat="1" x14ac:dyDescent="0.25">
      <c r="A22" s="28" t="s">
        <v>87</v>
      </c>
      <c r="B22" s="28">
        <v>671</v>
      </c>
      <c r="C22" s="29" t="s">
        <v>86</v>
      </c>
      <c r="D22" s="30">
        <v>0</v>
      </c>
      <c r="E22" s="30"/>
      <c r="F22" s="27">
        <v>0</v>
      </c>
      <c r="G22" s="30">
        <v>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5">
      <c r="A23" s="49" t="s">
        <v>14</v>
      </c>
      <c r="B23" s="49" t="s">
        <v>15</v>
      </c>
      <c r="C23" s="50" t="s">
        <v>16</v>
      </c>
      <c r="D23" s="51">
        <f>D24</f>
        <v>7291950</v>
      </c>
      <c r="E23" s="70">
        <f>E24</f>
        <v>16853.079999999987</v>
      </c>
      <c r="F23" s="71"/>
      <c r="G23" s="51">
        <f>G24</f>
        <v>7308803.0800000001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14" t="s">
        <v>17</v>
      </c>
      <c r="B24" s="14" t="s">
        <v>18</v>
      </c>
      <c r="C24" s="15" t="s">
        <v>19</v>
      </c>
      <c r="D24" s="16">
        <f>SUM(D25:D44)</f>
        <v>7291950</v>
      </c>
      <c r="E24" s="72">
        <f>SUM(E25:F48)+E49</f>
        <v>16853.079999999987</v>
      </c>
      <c r="F24" s="64"/>
      <c r="G24" s="72">
        <f>SUM(G25:G48)+G49</f>
        <v>7308803.0800000001</v>
      </c>
      <c r="H24" s="64">
        <f t="shared" ref="H24" si="1">SUM(H25:H44)+H49</f>
        <v>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54" t="s">
        <v>20</v>
      </c>
      <c r="B25" s="54" t="s">
        <v>21</v>
      </c>
      <c r="C25" s="55" t="s">
        <v>22</v>
      </c>
      <c r="D25" s="57">
        <v>7082000</v>
      </c>
      <c r="E25" s="73">
        <v>-150718.42000000001</v>
      </c>
      <c r="F25" s="74"/>
      <c r="G25" s="56">
        <f>D25+E25</f>
        <v>6931281.5800000001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5">
      <c r="A26" s="17" t="s">
        <v>23</v>
      </c>
      <c r="B26" s="17" t="s">
        <v>24</v>
      </c>
      <c r="C26" s="18" t="s">
        <v>25</v>
      </c>
      <c r="D26" s="19">
        <v>3000</v>
      </c>
      <c r="E26" s="65">
        <v>0</v>
      </c>
      <c r="F26" s="64"/>
      <c r="G26" s="21">
        <f t="shared" ref="G26:G44" si="2">D26+E26</f>
        <v>3000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s="23" customFormat="1" x14ac:dyDescent="0.25">
      <c r="A27" s="17" t="s">
        <v>76</v>
      </c>
      <c r="B27" s="17">
        <v>63622</v>
      </c>
      <c r="C27" s="18" t="s">
        <v>81</v>
      </c>
      <c r="D27" s="22">
        <v>8000</v>
      </c>
      <c r="E27" s="65">
        <v>-4500</v>
      </c>
      <c r="F27" s="64"/>
      <c r="G27" s="22">
        <f t="shared" si="2"/>
        <v>3500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5">
      <c r="A28" s="17" t="s">
        <v>26</v>
      </c>
      <c r="B28" s="17" t="s">
        <v>27</v>
      </c>
      <c r="C28" s="18" t="s">
        <v>28</v>
      </c>
      <c r="D28" s="19">
        <v>165150</v>
      </c>
      <c r="E28" s="65">
        <v>-103478.03</v>
      </c>
      <c r="F28" s="64"/>
      <c r="G28" s="21">
        <f t="shared" si="2"/>
        <v>61671.97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24" x14ac:dyDescent="0.25">
      <c r="A29" s="17" t="s">
        <v>29</v>
      </c>
      <c r="B29" s="17" t="s">
        <v>30</v>
      </c>
      <c r="C29" s="18" t="s">
        <v>31</v>
      </c>
      <c r="D29" s="19">
        <v>0</v>
      </c>
      <c r="E29" s="65">
        <v>0</v>
      </c>
      <c r="F29" s="64"/>
      <c r="G29" s="21">
        <f t="shared" si="2"/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5">
      <c r="A30" s="17" t="s">
        <v>32</v>
      </c>
      <c r="B30" s="17" t="s">
        <v>33</v>
      </c>
      <c r="C30" s="18" t="s">
        <v>34</v>
      </c>
      <c r="D30" s="19">
        <v>0</v>
      </c>
      <c r="E30" s="65">
        <v>0</v>
      </c>
      <c r="F30" s="64"/>
      <c r="G30" s="21">
        <f t="shared" si="2"/>
        <v>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x14ac:dyDescent="0.25">
      <c r="A31" s="17" t="s">
        <v>91</v>
      </c>
      <c r="B31" s="17">
        <v>63812</v>
      </c>
      <c r="C31" s="18" t="s">
        <v>35</v>
      </c>
      <c r="D31" s="19">
        <v>0</v>
      </c>
      <c r="E31" s="65">
        <v>24687.5</v>
      </c>
      <c r="F31" s="64"/>
      <c r="G31" s="21">
        <f t="shared" si="2"/>
        <v>24687.5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5" customFormat="1" x14ac:dyDescent="0.25">
      <c r="A32" s="17" t="s">
        <v>89</v>
      </c>
      <c r="B32" s="17">
        <v>64132</v>
      </c>
      <c r="C32" s="18" t="s">
        <v>90</v>
      </c>
      <c r="D32" s="24">
        <v>0</v>
      </c>
      <c r="E32" s="65">
        <v>50</v>
      </c>
      <c r="F32" s="65"/>
      <c r="G32" s="24">
        <f t="shared" si="2"/>
        <v>50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x14ac:dyDescent="0.25">
      <c r="A33" s="17" t="s">
        <v>36</v>
      </c>
      <c r="B33" s="17" t="s">
        <v>37</v>
      </c>
      <c r="C33" s="18" t="s">
        <v>38</v>
      </c>
      <c r="D33" s="19">
        <v>2000</v>
      </c>
      <c r="E33" s="65">
        <v>-2000</v>
      </c>
      <c r="F33" s="64"/>
      <c r="G33" s="24">
        <f t="shared" si="2"/>
        <v>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x14ac:dyDescent="0.25">
      <c r="A34" s="17" t="s">
        <v>39</v>
      </c>
      <c r="B34" s="17" t="s">
        <v>40</v>
      </c>
      <c r="C34" s="18" t="s">
        <v>78</v>
      </c>
      <c r="D34" s="19">
        <v>1000</v>
      </c>
      <c r="E34" s="65">
        <v>-1000</v>
      </c>
      <c r="F34" s="64"/>
      <c r="G34" s="21">
        <f t="shared" si="2"/>
        <v>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x14ac:dyDescent="0.25">
      <c r="A35" s="54" t="s">
        <v>41</v>
      </c>
      <c r="B35" s="54" t="s">
        <v>42</v>
      </c>
      <c r="C35" s="55" t="s">
        <v>43</v>
      </c>
      <c r="D35" s="56">
        <v>8000</v>
      </c>
      <c r="E35" s="73">
        <v>-2477.52</v>
      </c>
      <c r="F35" s="74"/>
      <c r="G35" s="56">
        <f t="shared" si="2"/>
        <v>5522.48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x14ac:dyDescent="0.25">
      <c r="A36" s="17" t="s">
        <v>44</v>
      </c>
      <c r="B36" s="17" t="s">
        <v>42</v>
      </c>
      <c r="C36" s="18" t="s">
        <v>43</v>
      </c>
      <c r="D36" s="19">
        <v>7800</v>
      </c>
      <c r="E36" s="65">
        <v>-7800</v>
      </c>
      <c r="F36" s="64"/>
      <c r="G36" s="21">
        <f t="shared" si="2"/>
        <v>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25">
      <c r="A37" s="17" t="s">
        <v>45</v>
      </c>
      <c r="B37" s="17" t="s">
        <v>46</v>
      </c>
      <c r="C37" s="18" t="s">
        <v>47</v>
      </c>
      <c r="D37" s="19">
        <v>2000</v>
      </c>
      <c r="E37" s="65">
        <v>-1500</v>
      </c>
      <c r="F37" s="64"/>
      <c r="G37" s="21">
        <f t="shared" si="2"/>
        <v>500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x14ac:dyDescent="0.25">
      <c r="A38" s="17" t="s">
        <v>48</v>
      </c>
      <c r="B38" s="17" t="s">
        <v>49</v>
      </c>
      <c r="C38" s="18" t="s">
        <v>50</v>
      </c>
      <c r="D38" s="19">
        <v>1000</v>
      </c>
      <c r="E38" s="65">
        <v>0</v>
      </c>
      <c r="F38" s="64"/>
      <c r="G38" s="21">
        <f t="shared" si="2"/>
        <v>1000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x14ac:dyDescent="0.25">
      <c r="A39" s="54" t="s">
        <v>51</v>
      </c>
      <c r="B39" s="54" t="s">
        <v>52</v>
      </c>
      <c r="C39" s="55" t="s">
        <v>53</v>
      </c>
      <c r="D39" s="56">
        <v>0</v>
      </c>
      <c r="E39" s="73">
        <v>431.3</v>
      </c>
      <c r="F39" s="74"/>
      <c r="G39" s="56">
        <f t="shared" si="2"/>
        <v>431.3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x14ac:dyDescent="0.25">
      <c r="A40" s="17" t="s">
        <v>54</v>
      </c>
      <c r="B40" s="17" t="s">
        <v>55</v>
      </c>
      <c r="C40" s="18" t="s">
        <v>56</v>
      </c>
      <c r="D40" s="19"/>
      <c r="E40" s="65">
        <v>3000</v>
      </c>
      <c r="F40" s="64"/>
      <c r="G40" s="21">
        <f t="shared" si="2"/>
        <v>3000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x14ac:dyDescent="0.25">
      <c r="A41" s="17" t="s">
        <v>57</v>
      </c>
      <c r="B41" s="17" t="s">
        <v>58</v>
      </c>
      <c r="C41" s="18" t="s">
        <v>59</v>
      </c>
      <c r="D41" s="19">
        <v>3000</v>
      </c>
      <c r="E41" s="65">
        <v>0</v>
      </c>
      <c r="F41" s="64"/>
      <c r="G41" s="21">
        <f t="shared" si="2"/>
        <v>3000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x14ac:dyDescent="0.25">
      <c r="A42" s="17" t="s">
        <v>60</v>
      </c>
      <c r="B42" s="17" t="s">
        <v>61</v>
      </c>
      <c r="C42" s="18" t="s">
        <v>62</v>
      </c>
      <c r="D42" s="19">
        <v>8000</v>
      </c>
      <c r="E42" s="65">
        <v>0</v>
      </c>
      <c r="F42" s="64"/>
      <c r="G42" s="21">
        <f t="shared" si="2"/>
        <v>8000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25">
      <c r="A43" s="17" t="s">
        <v>63</v>
      </c>
      <c r="B43" s="17" t="s">
        <v>64</v>
      </c>
      <c r="C43" s="18" t="s">
        <v>65</v>
      </c>
      <c r="D43" s="19">
        <v>1000</v>
      </c>
      <c r="E43" s="65">
        <v>0</v>
      </c>
      <c r="F43" s="64"/>
      <c r="G43" s="21">
        <f t="shared" si="2"/>
        <v>1000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25">
      <c r="A44" s="17" t="s">
        <v>45</v>
      </c>
      <c r="B44" s="17">
        <v>65269</v>
      </c>
      <c r="C44" s="18" t="s">
        <v>72</v>
      </c>
      <c r="D44" s="19">
        <v>0</v>
      </c>
      <c r="E44" s="65">
        <v>0</v>
      </c>
      <c r="F44" s="64"/>
      <c r="G44" s="21">
        <f t="shared" si="2"/>
        <v>0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0" hidden="1" customHeight="1" x14ac:dyDescent="0.25">
      <c r="A45" s="17" t="s">
        <v>70</v>
      </c>
      <c r="B45" s="17" t="s">
        <v>71</v>
      </c>
      <c r="C45" s="18" t="s">
        <v>66</v>
      </c>
      <c r="D45" s="21">
        <v>0</v>
      </c>
      <c r="E45" s="65">
        <v>0</v>
      </c>
      <c r="F45" s="64"/>
      <c r="G45" s="21">
        <f t="shared" ref="G45:G48" si="3">D45+E45</f>
        <v>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5">
      <c r="A46" s="17" t="s">
        <v>23</v>
      </c>
      <c r="B46" s="17">
        <v>63613</v>
      </c>
      <c r="C46" s="18" t="s">
        <v>73</v>
      </c>
      <c r="D46" s="21">
        <v>0</v>
      </c>
      <c r="E46" s="65">
        <v>0</v>
      </c>
      <c r="F46" s="64"/>
      <c r="G46" s="21">
        <f t="shared" si="3"/>
        <v>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x14ac:dyDescent="0.25">
      <c r="A47" s="54" t="s">
        <v>74</v>
      </c>
      <c r="B47" s="54">
        <v>63812</v>
      </c>
      <c r="C47" s="55" t="s">
        <v>75</v>
      </c>
      <c r="D47" s="56">
        <v>0</v>
      </c>
      <c r="E47" s="73">
        <v>2922.25</v>
      </c>
      <c r="F47" s="74"/>
      <c r="G47" s="56">
        <f t="shared" si="3"/>
        <v>2922.25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x14ac:dyDescent="0.25">
      <c r="A48" s="17" t="s">
        <v>76</v>
      </c>
      <c r="B48" s="17">
        <v>63622</v>
      </c>
      <c r="C48" s="18" t="s">
        <v>77</v>
      </c>
      <c r="D48" s="21">
        <v>0</v>
      </c>
      <c r="E48" s="65">
        <v>0</v>
      </c>
      <c r="F48" s="64"/>
      <c r="G48" s="21">
        <f t="shared" si="3"/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31" t="s">
        <v>94</v>
      </c>
      <c r="B49" s="31" t="s">
        <v>92</v>
      </c>
      <c r="C49" s="31" t="s">
        <v>93</v>
      </c>
      <c r="D49" s="32">
        <v>0</v>
      </c>
      <c r="E49" s="82">
        <v>259236</v>
      </c>
      <c r="F49" s="83"/>
      <c r="G49" s="32">
        <v>259236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8.75" customHeight="1" x14ac:dyDescent="0.25">
      <c r="A50" s="31"/>
      <c r="B50" s="33"/>
      <c r="C50" s="31" t="s">
        <v>95</v>
      </c>
      <c r="D50" s="34">
        <f>SUM(D25:D49)</f>
        <v>7291950</v>
      </c>
      <c r="E50" s="84"/>
      <c r="F50" s="85"/>
      <c r="G50" s="32">
        <f>SUM(G25:G49)</f>
        <v>7308803.0800000001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x14ac:dyDescent="0.25"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x14ac:dyDescent="0.25"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x14ac:dyDescent="0.25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</sheetData>
  <mergeCells count="45">
    <mergeCell ref="E49:F49"/>
    <mergeCell ref="E50:F50"/>
    <mergeCell ref="E20:F20"/>
    <mergeCell ref="E45:F45"/>
    <mergeCell ref="E46:F46"/>
    <mergeCell ref="E47:F47"/>
    <mergeCell ref="E48:F48"/>
    <mergeCell ref="E30:F30"/>
    <mergeCell ref="E31:F31"/>
    <mergeCell ref="E33:F33"/>
    <mergeCell ref="E34:F34"/>
    <mergeCell ref="E35:F35"/>
    <mergeCell ref="E36:F36"/>
    <mergeCell ref="E42:F42"/>
    <mergeCell ref="E43:F43"/>
    <mergeCell ref="E44:F44"/>
    <mergeCell ref="G24:H24"/>
    <mergeCell ref="E25:F25"/>
    <mergeCell ref="E26:F26"/>
    <mergeCell ref="E28:F28"/>
    <mergeCell ref="E29:F29"/>
    <mergeCell ref="E27:F27"/>
    <mergeCell ref="A7:I7"/>
    <mergeCell ref="A9:I9"/>
    <mergeCell ref="A11:I11"/>
    <mergeCell ref="E15:F15"/>
    <mergeCell ref="A1:E1"/>
    <mergeCell ref="F1:I1"/>
    <mergeCell ref="A3:E3"/>
    <mergeCell ref="F3:I3"/>
    <mergeCell ref="A5:I5"/>
    <mergeCell ref="A13:G14"/>
    <mergeCell ref="E21:F21"/>
    <mergeCell ref="E32:F32"/>
    <mergeCell ref="E40:F40"/>
    <mergeCell ref="E41:F41"/>
    <mergeCell ref="E16:F16"/>
    <mergeCell ref="E17:F17"/>
    <mergeCell ref="E18:F18"/>
    <mergeCell ref="E23:F23"/>
    <mergeCell ref="E24:F24"/>
    <mergeCell ref="E19:F19"/>
    <mergeCell ref="E37:F37"/>
    <mergeCell ref="E38:F38"/>
    <mergeCell ref="E39:F39"/>
  </mergeCells>
  <pageMargins left="0.39370078740157499" right="0.196850393700787" top="0.39370078740157499" bottom="0.63976377952755903" header="0.39370078740157499" footer="0.39370078740157499"/>
  <pageSetup paperSize="9" scale="98" fitToHeight="0" orientation="landscape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workbookViewId="0">
      <selection activeCell="V79" sqref="V79"/>
    </sheetView>
  </sheetViews>
  <sheetFormatPr defaultRowHeight="15" x14ac:dyDescent="0.25"/>
  <cols>
    <col min="7" max="7" width="15.7109375" customWidth="1"/>
    <col min="8" max="8" width="15.85546875" customWidth="1"/>
    <col min="9" max="9" width="12.85546875" customWidth="1"/>
  </cols>
  <sheetData>
    <row r="1" spans="1:10" ht="23.25" x14ac:dyDescent="0.35">
      <c r="A1" s="35" t="s">
        <v>284</v>
      </c>
      <c r="B1" s="36"/>
      <c r="C1" s="36"/>
      <c r="D1" s="36"/>
      <c r="E1" s="36"/>
      <c r="F1" s="36"/>
      <c r="G1" s="35" t="s">
        <v>97</v>
      </c>
      <c r="H1" s="37"/>
      <c r="I1" s="35"/>
      <c r="J1" s="36"/>
    </row>
    <row r="2" spans="1:10" ht="25.5" x14ac:dyDescent="0.25">
      <c r="A2" s="38"/>
      <c r="B2" s="38"/>
      <c r="C2" s="38"/>
      <c r="D2" s="38"/>
      <c r="E2" s="38"/>
      <c r="F2" s="38"/>
      <c r="G2" s="39" t="s">
        <v>98</v>
      </c>
      <c r="H2" s="40" t="s">
        <v>99</v>
      </c>
      <c r="I2" s="41" t="s">
        <v>100</v>
      </c>
      <c r="J2" s="42"/>
    </row>
    <row r="3" spans="1:10" x14ac:dyDescent="0.25">
      <c r="A3" s="98" t="s">
        <v>101</v>
      </c>
      <c r="B3" s="98"/>
      <c r="C3" s="98"/>
      <c r="D3" s="98"/>
      <c r="E3" s="98"/>
      <c r="F3" s="99"/>
      <c r="G3" s="43">
        <f>G4+G20</f>
        <v>7351983.7599999998</v>
      </c>
      <c r="H3" s="43">
        <f>H4+H21+H73+H81</f>
        <v>17053.080000000002</v>
      </c>
      <c r="I3" s="43">
        <f>I4+I20</f>
        <v>7369036.8399999999</v>
      </c>
      <c r="J3" s="42"/>
    </row>
    <row r="4" spans="1:10" x14ac:dyDescent="0.25">
      <c r="A4" s="100" t="s">
        <v>102</v>
      </c>
      <c r="B4" s="101"/>
      <c r="C4" s="101"/>
      <c r="D4" s="101"/>
      <c r="E4" s="101"/>
      <c r="F4" s="101"/>
      <c r="G4" s="44">
        <f>G15+G5</f>
        <v>60033.760000000002</v>
      </c>
      <c r="H4" s="44">
        <f>H15+H5</f>
        <v>200</v>
      </c>
      <c r="I4" s="44">
        <f>I15+I5</f>
        <v>60233.760000000002</v>
      </c>
      <c r="J4" s="36"/>
    </row>
    <row r="5" spans="1:10" x14ac:dyDescent="0.25">
      <c r="A5" s="100" t="s">
        <v>103</v>
      </c>
      <c r="B5" s="101"/>
      <c r="C5" s="101"/>
      <c r="D5" s="101"/>
      <c r="E5" s="101"/>
      <c r="F5" s="101"/>
      <c r="G5" s="44">
        <f>SUM(G7:G14)</f>
        <v>55000</v>
      </c>
      <c r="H5" s="44">
        <f>SUM(H7:H14)</f>
        <v>0</v>
      </c>
      <c r="I5" s="44">
        <f>SUM(I7:I14)</f>
        <v>55000</v>
      </c>
      <c r="J5" s="36"/>
    </row>
    <row r="6" spans="1:10" x14ac:dyDescent="0.25">
      <c r="A6" s="102" t="s">
        <v>104</v>
      </c>
      <c r="B6" s="103"/>
      <c r="C6" s="103"/>
      <c r="D6" s="103"/>
      <c r="E6" s="103"/>
      <c r="F6" s="103"/>
      <c r="G6" s="45">
        <f>SUM(G7:G14)</f>
        <v>55000</v>
      </c>
      <c r="H6" s="45">
        <f>SUM(H7:H14)</f>
        <v>0</v>
      </c>
      <c r="I6" s="45">
        <f>SUM(I7:I14)</f>
        <v>55000</v>
      </c>
      <c r="J6" s="36"/>
    </row>
    <row r="7" spans="1:10" x14ac:dyDescent="0.25">
      <c r="A7" s="46" t="s">
        <v>105</v>
      </c>
      <c r="B7" s="46" t="s">
        <v>106</v>
      </c>
      <c r="C7" s="87" t="s">
        <v>107</v>
      </c>
      <c r="D7" s="88"/>
      <c r="E7" s="88"/>
      <c r="F7" s="88"/>
      <c r="G7" s="47">
        <v>1000</v>
      </c>
      <c r="H7" s="48">
        <v>0</v>
      </c>
      <c r="I7" s="48">
        <f t="shared" ref="I7:I14" si="0">SUM(G7+H7)</f>
        <v>1000</v>
      </c>
      <c r="J7" s="36"/>
    </row>
    <row r="8" spans="1:10" x14ac:dyDescent="0.25">
      <c r="A8" s="46" t="s">
        <v>108</v>
      </c>
      <c r="B8" s="46" t="s">
        <v>109</v>
      </c>
      <c r="C8" s="87" t="s">
        <v>110</v>
      </c>
      <c r="D8" s="88"/>
      <c r="E8" s="88"/>
      <c r="F8" s="88"/>
      <c r="G8" s="47">
        <v>10000</v>
      </c>
      <c r="H8" s="48">
        <v>0</v>
      </c>
      <c r="I8" s="48">
        <f t="shared" si="0"/>
        <v>10000</v>
      </c>
      <c r="J8" s="36"/>
    </row>
    <row r="9" spans="1:10" x14ac:dyDescent="0.25">
      <c r="A9" s="46" t="s">
        <v>111</v>
      </c>
      <c r="B9" s="46" t="s">
        <v>112</v>
      </c>
      <c r="C9" s="87" t="s">
        <v>113</v>
      </c>
      <c r="D9" s="88"/>
      <c r="E9" s="88"/>
      <c r="F9" s="88"/>
      <c r="G9" s="47">
        <v>0</v>
      </c>
      <c r="H9" s="48">
        <v>0</v>
      </c>
      <c r="I9" s="48">
        <f t="shared" si="0"/>
        <v>0</v>
      </c>
      <c r="J9" s="36"/>
    </row>
    <row r="10" spans="1:10" x14ac:dyDescent="0.25">
      <c r="A10" s="46" t="s">
        <v>114</v>
      </c>
      <c r="B10" s="46" t="s">
        <v>115</v>
      </c>
      <c r="C10" s="87" t="s">
        <v>116</v>
      </c>
      <c r="D10" s="88"/>
      <c r="E10" s="88"/>
      <c r="F10" s="88"/>
      <c r="G10" s="47">
        <v>30000</v>
      </c>
      <c r="H10" s="48">
        <v>0</v>
      </c>
      <c r="I10" s="48">
        <f t="shared" si="0"/>
        <v>30000</v>
      </c>
      <c r="J10" s="36"/>
    </row>
    <row r="11" spans="1:10" x14ac:dyDescent="0.25">
      <c r="A11" s="46" t="s">
        <v>117</v>
      </c>
      <c r="B11" s="46" t="s">
        <v>118</v>
      </c>
      <c r="C11" s="87" t="s">
        <v>119</v>
      </c>
      <c r="D11" s="88"/>
      <c r="E11" s="88"/>
      <c r="F11" s="88"/>
      <c r="G11" s="47">
        <v>4000</v>
      </c>
      <c r="H11" s="48">
        <v>0</v>
      </c>
      <c r="I11" s="48">
        <f t="shared" si="0"/>
        <v>4000</v>
      </c>
      <c r="J11" s="36"/>
    </row>
    <row r="12" spans="1:10" x14ac:dyDescent="0.25">
      <c r="A12" s="46" t="s">
        <v>120</v>
      </c>
      <c r="B12" s="46" t="s">
        <v>121</v>
      </c>
      <c r="C12" s="87" t="s">
        <v>122</v>
      </c>
      <c r="D12" s="88"/>
      <c r="E12" s="88"/>
      <c r="F12" s="88"/>
      <c r="G12" s="47">
        <v>0</v>
      </c>
      <c r="H12" s="48">
        <v>0</v>
      </c>
      <c r="I12" s="48">
        <f t="shared" si="0"/>
        <v>0</v>
      </c>
      <c r="J12" s="36"/>
    </row>
    <row r="13" spans="1:10" x14ac:dyDescent="0.25">
      <c r="A13" s="46" t="s">
        <v>123</v>
      </c>
      <c r="B13" s="46" t="s">
        <v>124</v>
      </c>
      <c r="C13" s="87" t="s">
        <v>125</v>
      </c>
      <c r="D13" s="88"/>
      <c r="E13" s="88"/>
      <c r="F13" s="88"/>
      <c r="G13" s="47">
        <v>0</v>
      </c>
      <c r="H13" s="48">
        <v>0</v>
      </c>
      <c r="I13" s="48">
        <f t="shared" si="0"/>
        <v>0</v>
      </c>
      <c r="J13" s="36"/>
    </row>
    <row r="14" spans="1:10" x14ac:dyDescent="0.25">
      <c r="A14" s="46" t="s">
        <v>126</v>
      </c>
      <c r="B14" s="46" t="s">
        <v>127</v>
      </c>
      <c r="C14" s="87" t="s">
        <v>128</v>
      </c>
      <c r="D14" s="88"/>
      <c r="E14" s="88"/>
      <c r="F14" s="88"/>
      <c r="G14" s="47">
        <v>10000</v>
      </c>
      <c r="H14" s="48">
        <v>0</v>
      </c>
      <c r="I14" s="48">
        <f t="shared" si="0"/>
        <v>10000</v>
      </c>
      <c r="J14" s="36"/>
    </row>
    <row r="15" spans="1:10" x14ac:dyDescent="0.25">
      <c r="A15" s="89" t="s">
        <v>129</v>
      </c>
      <c r="B15" s="90"/>
      <c r="C15" s="90"/>
      <c r="D15" s="90"/>
      <c r="E15" s="90"/>
      <c r="F15" s="90"/>
      <c r="G15" s="44">
        <f>SUM(G17:G19)</f>
        <v>5033.76</v>
      </c>
      <c r="H15" s="44">
        <f>SUM(H17:H19)</f>
        <v>200</v>
      </c>
      <c r="I15" s="44">
        <f>SUM(I17:I19)</f>
        <v>5233.76</v>
      </c>
      <c r="J15" s="36"/>
    </row>
    <row r="16" spans="1:10" x14ac:dyDescent="0.25">
      <c r="A16" s="91" t="s">
        <v>104</v>
      </c>
      <c r="B16" s="92"/>
      <c r="C16" s="92"/>
      <c r="D16" s="92"/>
      <c r="E16" s="92"/>
      <c r="F16" s="92"/>
      <c r="G16" s="45">
        <f>SUM(G17:G19)</f>
        <v>5033.76</v>
      </c>
      <c r="H16" s="45">
        <f>SUM(H17:H19)</f>
        <v>200</v>
      </c>
      <c r="I16" s="45">
        <f>SUM(I17:I19)</f>
        <v>5233.76</v>
      </c>
      <c r="J16" s="36"/>
    </row>
    <row r="17" spans="1:10" x14ac:dyDescent="0.25">
      <c r="A17" s="46" t="s">
        <v>130</v>
      </c>
      <c r="B17" s="46" t="s">
        <v>131</v>
      </c>
      <c r="C17" s="87" t="s">
        <v>132</v>
      </c>
      <c r="D17" s="88"/>
      <c r="E17" s="88"/>
      <c r="F17" s="88"/>
      <c r="G17" s="47">
        <v>1600</v>
      </c>
      <c r="H17" s="48">
        <v>200</v>
      </c>
      <c r="I17" s="48">
        <f>SUM(G17+H17)</f>
        <v>1800</v>
      </c>
      <c r="J17" s="36"/>
    </row>
    <row r="18" spans="1:10" x14ac:dyDescent="0.25">
      <c r="A18" s="46" t="s">
        <v>133</v>
      </c>
      <c r="B18" s="46" t="s">
        <v>134</v>
      </c>
      <c r="C18" s="87" t="s">
        <v>135</v>
      </c>
      <c r="D18" s="88"/>
      <c r="E18" s="88"/>
      <c r="F18" s="88"/>
      <c r="G18" s="47">
        <v>433.76</v>
      </c>
      <c r="H18" s="48">
        <v>0</v>
      </c>
      <c r="I18" s="48">
        <f>SUM(G18+H18)</f>
        <v>433.76</v>
      </c>
      <c r="J18" s="36"/>
    </row>
    <row r="19" spans="1:10" x14ac:dyDescent="0.25">
      <c r="A19" s="46" t="s">
        <v>136</v>
      </c>
      <c r="B19" s="46" t="s">
        <v>137</v>
      </c>
      <c r="C19" s="87" t="s">
        <v>138</v>
      </c>
      <c r="D19" s="88"/>
      <c r="E19" s="88"/>
      <c r="F19" s="88"/>
      <c r="G19" s="47">
        <v>3000</v>
      </c>
      <c r="H19" s="48">
        <v>0</v>
      </c>
      <c r="I19" s="48">
        <f>SUM(G19+H19)</f>
        <v>3000</v>
      </c>
      <c r="J19" s="36"/>
    </row>
    <row r="20" spans="1:10" x14ac:dyDescent="0.25">
      <c r="A20" s="89" t="s">
        <v>139</v>
      </c>
      <c r="B20" s="90"/>
      <c r="C20" s="90"/>
      <c r="D20" s="90"/>
      <c r="E20" s="90"/>
      <c r="F20" s="90"/>
      <c r="G20" s="44">
        <v>7291950</v>
      </c>
      <c r="H20" s="44">
        <f>I20-G20</f>
        <v>16853.080000000075</v>
      </c>
      <c r="I20" s="44">
        <f>I21+I73+I81</f>
        <v>7308803.0800000001</v>
      </c>
      <c r="J20" s="104"/>
    </row>
    <row r="21" spans="1:10" x14ac:dyDescent="0.25">
      <c r="A21" s="89" t="s">
        <v>140</v>
      </c>
      <c r="B21" s="90"/>
      <c r="C21" s="90"/>
      <c r="D21" s="90"/>
      <c r="E21" s="90"/>
      <c r="F21" s="90"/>
      <c r="G21" s="44">
        <f>SUM(G23:G72)</f>
        <v>7233950</v>
      </c>
      <c r="H21" s="44">
        <f>SUM(H23:H72)</f>
        <v>50053.08</v>
      </c>
      <c r="I21" s="44">
        <f>SUM(I23:I72)</f>
        <v>7284003.0800000001</v>
      </c>
      <c r="J21" s="104"/>
    </row>
    <row r="22" spans="1:10" x14ac:dyDescent="0.25">
      <c r="A22" s="91" t="s">
        <v>141</v>
      </c>
      <c r="B22" s="92"/>
      <c r="C22" s="92"/>
      <c r="D22" s="92"/>
      <c r="E22" s="92"/>
      <c r="F22" s="92"/>
      <c r="G22" s="45">
        <f>SUM(G23:G72)</f>
        <v>7233950</v>
      </c>
      <c r="H22" s="45">
        <f>SUM(H23:H72)</f>
        <v>50053.08</v>
      </c>
      <c r="I22" s="45">
        <f>SUM(I23:I72)</f>
        <v>7284003.0800000001</v>
      </c>
      <c r="J22" s="104"/>
    </row>
    <row r="23" spans="1:10" x14ac:dyDescent="0.25">
      <c r="A23" s="46" t="s">
        <v>142</v>
      </c>
      <c r="B23" s="46" t="s">
        <v>143</v>
      </c>
      <c r="C23" s="87" t="s">
        <v>144</v>
      </c>
      <c r="D23" s="88"/>
      <c r="E23" s="88"/>
      <c r="F23" s="88"/>
      <c r="G23" s="47">
        <v>5580000</v>
      </c>
      <c r="H23" s="48">
        <v>0</v>
      </c>
      <c r="I23" s="48">
        <f t="shared" ref="I23:I72" si="1">SUM(G23+H23)</f>
        <v>5580000</v>
      </c>
      <c r="J23" s="104"/>
    </row>
    <row r="24" spans="1:10" x14ac:dyDescent="0.25">
      <c r="A24" s="46" t="s">
        <v>145</v>
      </c>
      <c r="B24" s="46" t="s">
        <v>146</v>
      </c>
      <c r="C24" s="87" t="s">
        <v>147</v>
      </c>
      <c r="D24" s="88"/>
      <c r="E24" s="88"/>
      <c r="F24" s="88"/>
      <c r="G24" s="47">
        <v>10000</v>
      </c>
      <c r="H24" s="48">
        <v>-7910.16</v>
      </c>
      <c r="I24" s="48">
        <f t="shared" si="1"/>
        <v>2089.84</v>
      </c>
      <c r="J24" s="104"/>
    </row>
    <row r="25" spans="1:10" x14ac:dyDescent="0.25">
      <c r="A25" s="46" t="s">
        <v>148</v>
      </c>
      <c r="B25" s="46" t="s">
        <v>149</v>
      </c>
      <c r="C25" s="87" t="s">
        <v>150</v>
      </c>
      <c r="D25" s="88"/>
      <c r="E25" s="88"/>
      <c r="F25" s="88"/>
      <c r="G25" s="47">
        <v>177000</v>
      </c>
      <c r="H25" s="48">
        <v>0</v>
      </c>
      <c r="I25" s="48">
        <f t="shared" si="1"/>
        <v>177000</v>
      </c>
      <c r="J25" s="104"/>
    </row>
    <row r="26" spans="1:10" x14ac:dyDescent="0.25">
      <c r="A26" s="46" t="s">
        <v>151</v>
      </c>
      <c r="B26" s="46" t="s">
        <v>152</v>
      </c>
      <c r="C26" s="87" t="s">
        <v>153</v>
      </c>
      <c r="D26" s="88"/>
      <c r="E26" s="88"/>
      <c r="F26" s="88"/>
      <c r="G26" s="47">
        <v>110000</v>
      </c>
      <c r="H26" s="48">
        <v>0</v>
      </c>
      <c r="I26" s="48">
        <f t="shared" si="1"/>
        <v>110000</v>
      </c>
      <c r="J26" s="104"/>
    </row>
    <row r="27" spans="1:10" x14ac:dyDescent="0.25">
      <c r="A27" s="46" t="s">
        <v>130</v>
      </c>
      <c r="B27" s="46" t="s">
        <v>154</v>
      </c>
      <c r="C27" s="87" t="s">
        <v>132</v>
      </c>
      <c r="D27" s="88"/>
      <c r="E27" s="88"/>
      <c r="F27" s="88"/>
      <c r="G27" s="47">
        <v>48000</v>
      </c>
      <c r="H27" s="48">
        <v>0</v>
      </c>
      <c r="I27" s="48">
        <f t="shared" si="1"/>
        <v>48000</v>
      </c>
      <c r="J27" s="104"/>
    </row>
    <row r="28" spans="1:10" x14ac:dyDescent="0.25">
      <c r="A28" s="46" t="s">
        <v>155</v>
      </c>
      <c r="B28" s="46" t="s">
        <v>156</v>
      </c>
      <c r="C28" s="87" t="s">
        <v>157</v>
      </c>
      <c r="D28" s="88"/>
      <c r="E28" s="88"/>
      <c r="F28" s="88"/>
      <c r="G28" s="47">
        <v>51000</v>
      </c>
      <c r="H28" s="48">
        <v>68000</v>
      </c>
      <c r="I28" s="48">
        <f t="shared" si="1"/>
        <v>119000</v>
      </c>
      <c r="J28" s="104"/>
    </row>
    <row r="29" spans="1:10" x14ac:dyDescent="0.25">
      <c r="A29" s="46" t="s">
        <v>158</v>
      </c>
      <c r="B29" s="46" t="s">
        <v>159</v>
      </c>
      <c r="C29" s="87" t="s">
        <v>160</v>
      </c>
      <c r="D29" s="88"/>
      <c r="E29" s="88"/>
      <c r="F29" s="88"/>
      <c r="G29" s="47">
        <v>0</v>
      </c>
      <c r="H29" s="48">
        <v>0</v>
      </c>
      <c r="I29" s="48">
        <f t="shared" si="1"/>
        <v>0</v>
      </c>
      <c r="J29" s="104"/>
    </row>
    <row r="30" spans="1:10" x14ac:dyDescent="0.25">
      <c r="A30" s="58" t="s">
        <v>161</v>
      </c>
      <c r="B30" s="58" t="s">
        <v>162</v>
      </c>
      <c r="C30" s="93" t="s">
        <v>163</v>
      </c>
      <c r="D30" s="94"/>
      <c r="E30" s="94"/>
      <c r="F30" s="94"/>
      <c r="G30" s="59">
        <v>14000</v>
      </c>
      <c r="H30" s="60">
        <v>1090.97</v>
      </c>
      <c r="I30" s="60">
        <f t="shared" si="1"/>
        <v>15090.97</v>
      </c>
      <c r="J30" s="105"/>
    </row>
    <row r="31" spans="1:10" x14ac:dyDescent="0.25">
      <c r="A31" s="46" t="s">
        <v>164</v>
      </c>
      <c r="B31" s="46" t="s">
        <v>165</v>
      </c>
      <c r="C31" s="87" t="s">
        <v>166</v>
      </c>
      <c r="D31" s="88"/>
      <c r="E31" s="88"/>
      <c r="F31" s="88"/>
      <c r="G31" s="47">
        <v>82500</v>
      </c>
      <c r="H31" s="48">
        <v>-18000</v>
      </c>
      <c r="I31" s="48">
        <f t="shared" si="1"/>
        <v>64500</v>
      </c>
      <c r="J31" s="104"/>
    </row>
    <row r="32" spans="1:10" x14ac:dyDescent="0.25">
      <c r="A32" s="46" t="s">
        <v>167</v>
      </c>
      <c r="B32" s="46" t="s">
        <v>168</v>
      </c>
      <c r="C32" s="87" t="s">
        <v>169</v>
      </c>
      <c r="D32" s="88"/>
      <c r="E32" s="88"/>
      <c r="F32" s="88"/>
      <c r="G32" s="47">
        <v>2000</v>
      </c>
      <c r="H32" s="48">
        <v>0</v>
      </c>
      <c r="I32" s="48">
        <f t="shared" si="1"/>
        <v>2000</v>
      </c>
      <c r="J32" s="104"/>
    </row>
    <row r="33" spans="1:15" x14ac:dyDescent="0.25">
      <c r="A33" s="46" t="s">
        <v>170</v>
      </c>
      <c r="B33" s="58" t="s">
        <v>171</v>
      </c>
      <c r="C33" s="93" t="s">
        <v>172</v>
      </c>
      <c r="D33" s="94"/>
      <c r="E33" s="94"/>
      <c r="F33" s="94"/>
      <c r="G33" s="59">
        <v>632000</v>
      </c>
      <c r="H33" s="60">
        <v>47902</v>
      </c>
      <c r="I33" s="60">
        <f t="shared" si="1"/>
        <v>679902</v>
      </c>
      <c r="J33" s="105"/>
    </row>
    <row r="34" spans="1:15" x14ac:dyDescent="0.25">
      <c r="A34" s="46" t="s">
        <v>173</v>
      </c>
      <c r="B34" s="46" t="s">
        <v>174</v>
      </c>
      <c r="C34" s="87" t="s">
        <v>175</v>
      </c>
      <c r="D34" s="88"/>
      <c r="E34" s="88"/>
      <c r="F34" s="88"/>
      <c r="G34" s="47">
        <v>0</v>
      </c>
      <c r="H34" s="48">
        <v>0</v>
      </c>
      <c r="I34" s="48">
        <f t="shared" si="1"/>
        <v>0</v>
      </c>
      <c r="J34" s="104"/>
    </row>
    <row r="35" spans="1:15" x14ac:dyDescent="0.25">
      <c r="A35" s="46" t="s">
        <v>176</v>
      </c>
      <c r="B35" s="46" t="s">
        <v>177</v>
      </c>
      <c r="C35" s="87" t="s">
        <v>178</v>
      </c>
      <c r="D35" s="88"/>
      <c r="E35" s="88"/>
      <c r="F35" s="88"/>
      <c r="G35" s="47">
        <v>0</v>
      </c>
      <c r="H35" s="48">
        <v>0</v>
      </c>
      <c r="I35" s="48">
        <f t="shared" si="1"/>
        <v>0</v>
      </c>
      <c r="J35" s="104"/>
    </row>
    <row r="36" spans="1:15" x14ac:dyDescent="0.25">
      <c r="A36" s="46" t="s">
        <v>179</v>
      </c>
      <c r="B36" s="46" t="s">
        <v>180</v>
      </c>
      <c r="C36" s="87" t="s">
        <v>181</v>
      </c>
      <c r="D36" s="88"/>
      <c r="E36" s="88"/>
      <c r="F36" s="88"/>
      <c r="G36" s="47">
        <v>1000</v>
      </c>
      <c r="H36" s="48">
        <v>50000</v>
      </c>
      <c r="I36" s="48">
        <f t="shared" si="1"/>
        <v>51000</v>
      </c>
      <c r="J36" s="104"/>
    </row>
    <row r="37" spans="1:15" x14ac:dyDescent="0.25">
      <c r="A37" s="46" t="s">
        <v>182</v>
      </c>
      <c r="B37" s="46" t="s">
        <v>183</v>
      </c>
      <c r="C37" s="87" t="s">
        <v>184</v>
      </c>
      <c r="D37" s="88"/>
      <c r="E37" s="88"/>
      <c r="F37" s="88"/>
      <c r="G37" s="47">
        <v>2000</v>
      </c>
      <c r="H37" s="48">
        <v>10000</v>
      </c>
      <c r="I37" s="48">
        <f t="shared" si="1"/>
        <v>12000</v>
      </c>
      <c r="J37" s="104"/>
    </row>
    <row r="38" spans="1:15" x14ac:dyDescent="0.25">
      <c r="A38" s="46" t="s">
        <v>185</v>
      </c>
      <c r="B38" s="46" t="s">
        <v>186</v>
      </c>
      <c r="C38" s="87" t="s">
        <v>187</v>
      </c>
      <c r="D38" s="88"/>
      <c r="E38" s="88"/>
      <c r="F38" s="88"/>
      <c r="G38" s="47">
        <v>192000</v>
      </c>
      <c r="H38" s="48">
        <v>-190000</v>
      </c>
      <c r="I38" s="48">
        <f t="shared" si="1"/>
        <v>2000</v>
      </c>
      <c r="J38" s="36"/>
    </row>
    <row r="39" spans="1:15" x14ac:dyDescent="0.25">
      <c r="A39" s="46" t="s">
        <v>188</v>
      </c>
      <c r="B39" s="46" t="s">
        <v>189</v>
      </c>
      <c r="C39" s="87" t="s">
        <v>190</v>
      </c>
      <c r="D39" s="88"/>
      <c r="E39" s="88"/>
      <c r="F39" s="88"/>
      <c r="G39" s="47">
        <v>0</v>
      </c>
      <c r="H39" s="48">
        <v>11630</v>
      </c>
      <c r="I39" s="48">
        <f t="shared" si="1"/>
        <v>11630</v>
      </c>
      <c r="J39" s="36"/>
    </row>
    <row r="40" spans="1:15" x14ac:dyDescent="0.25">
      <c r="A40" s="46" t="s">
        <v>191</v>
      </c>
      <c r="B40" s="46" t="s">
        <v>192</v>
      </c>
      <c r="C40" s="87" t="s">
        <v>193</v>
      </c>
      <c r="D40" s="88"/>
      <c r="E40" s="88"/>
      <c r="F40" s="88"/>
      <c r="G40" s="47">
        <v>120000</v>
      </c>
      <c r="H40" s="48">
        <v>-110000</v>
      </c>
      <c r="I40" s="48">
        <f t="shared" si="1"/>
        <v>10000</v>
      </c>
      <c r="J40" s="36"/>
    </row>
    <row r="41" spans="1:15" x14ac:dyDescent="0.25">
      <c r="A41" s="46" t="s">
        <v>105</v>
      </c>
      <c r="B41" s="46" t="s">
        <v>194</v>
      </c>
      <c r="C41" s="87" t="s">
        <v>107</v>
      </c>
      <c r="D41" s="88"/>
      <c r="E41" s="88"/>
      <c r="F41" s="88"/>
      <c r="G41" s="47">
        <v>0</v>
      </c>
      <c r="H41" s="48">
        <v>0</v>
      </c>
      <c r="I41" s="48">
        <f t="shared" si="1"/>
        <v>0</v>
      </c>
      <c r="J41" s="36"/>
    </row>
    <row r="42" spans="1:15" x14ac:dyDescent="0.25">
      <c r="A42" s="46" t="s">
        <v>195</v>
      </c>
      <c r="B42" s="46" t="s">
        <v>196</v>
      </c>
      <c r="C42" s="87" t="s">
        <v>197</v>
      </c>
      <c r="D42" s="88"/>
      <c r="E42" s="88"/>
      <c r="F42" s="88"/>
      <c r="G42" s="47">
        <v>0</v>
      </c>
      <c r="H42" s="48">
        <v>3500</v>
      </c>
      <c r="I42" s="48">
        <f t="shared" si="1"/>
        <v>3500</v>
      </c>
      <c r="J42" s="36"/>
    </row>
    <row r="43" spans="1:15" x14ac:dyDescent="0.25">
      <c r="A43" s="46" t="s">
        <v>198</v>
      </c>
      <c r="B43" s="46" t="s">
        <v>199</v>
      </c>
      <c r="C43" s="87" t="s">
        <v>200</v>
      </c>
      <c r="D43" s="88"/>
      <c r="E43" s="88"/>
      <c r="F43" s="88"/>
      <c r="G43" s="47">
        <v>2000</v>
      </c>
      <c r="H43" s="48">
        <v>5000</v>
      </c>
      <c r="I43" s="48">
        <f t="shared" si="1"/>
        <v>7000</v>
      </c>
      <c r="J43" s="36"/>
    </row>
    <row r="44" spans="1:15" x14ac:dyDescent="0.25">
      <c r="A44" s="46" t="s">
        <v>201</v>
      </c>
      <c r="B44" s="46" t="s">
        <v>202</v>
      </c>
      <c r="C44" s="87" t="s">
        <v>203</v>
      </c>
      <c r="D44" s="88"/>
      <c r="E44" s="88"/>
      <c r="F44" s="88"/>
      <c r="G44" s="47">
        <v>1000</v>
      </c>
      <c r="H44" s="48">
        <v>4000</v>
      </c>
      <c r="I44" s="48">
        <f t="shared" si="1"/>
        <v>5000</v>
      </c>
      <c r="J44" s="36"/>
    </row>
    <row r="45" spans="1:15" x14ac:dyDescent="0.25">
      <c r="A45" s="46" t="s">
        <v>133</v>
      </c>
      <c r="B45" s="46" t="s">
        <v>204</v>
      </c>
      <c r="C45" s="87" t="s">
        <v>135</v>
      </c>
      <c r="D45" s="88"/>
      <c r="E45" s="88"/>
      <c r="F45" s="88"/>
      <c r="G45" s="47">
        <v>0</v>
      </c>
      <c r="H45" s="48">
        <v>0</v>
      </c>
      <c r="I45" s="48">
        <f t="shared" si="1"/>
        <v>0</v>
      </c>
      <c r="J45" s="36"/>
    </row>
    <row r="46" spans="1:15" x14ac:dyDescent="0.25">
      <c r="A46" s="46" t="s">
        <v>136</v>
      </c>
      <c r="B46" s="46" t="s">
        <v>205</v>
      </c>
      <c r="C46" s="87" t="s">
        <v>138</v>
      </c>
      <c r="D46" s="88"/>
      <c r="E46" s="88"/>
      <c r="F46" s="88"/>
      <c r="G46" s="47">
        <v>6000</v>
      </c>
      <c r="H46" s="48">
        <v>0</v>
      </c>
      <c r="I46" s="48">
        <f t="shared" si="1"/>
        <v>6000</v>
      </c>
      <c r="J46" s="104"/>
      <c r="K46" s="27"/>
      <c r="L46" s="27"/>
      <c r="M46" s="27"/>
      <c r="N46" s="27"/>
      <c r="O46" s="27"/>
    </row>
    <row r="47" spans="1:15" x14ac:dyDescent="0.25">
      <c r="A47" s="46" t="s">
        <v>206</v>
      </c>
      <c r="B47" s="46" t="s">
        <v>207</v>
      </c>
      <c r="C47" s="87" t="s">
        <v>208</v>
      </c>
      <c r="D47" s="88"/>
      <c r="E47" s="88"/>
      <c r="F47" s="88"/>
      <c r="G47" s="47">
        <v>1000</v>
      </c>
      <c r="H47" s="48">
        <v>0</v>
      </c>
      <c r="I47" s="48">
        <f t="shared" si="1"/>
        <v>1000</v>
      </c>
      <c r="J47" s="104"/>
      <c r="K47" s="27"/>
      <c r="L47" s="27"/>
      <c r="M47" s="27"/>
      <c r="N47" s="27"/>
      <c r="O47" s="27"/>
    </row>
    <row r="48" spans="1:15" x14ac:dyDescent="0.25">
      <c r="A48" s="46" t="s">
        <v>209</v>
      </c>
      <c r="B48" s="46" t="s">
        <v>210</v>
      </c>
      <c r="C48" s="87" t="s">
        <v>211</v>
      </c>
      <c r="D48" s="88"/>
      <c r="E48" s="88"/>
      <c r="F48" s="88"/>
      <c r="G48" s="47">
        <v>100000</v>
      </c>
      <c r="H48" s="48">
        <v>15121.75</v>
      </c>
      <c r="I48" s="48">
        <f t="shared" si="1"/>
        <v>115121.75</v>
      </c>
      <c r="J48" s="104"/>
      <c r="K48" s="27"/>
      <c r="L48" s="27"/>
      <c r="M48" s="27"/>
      <c r="N48" s="27"/>
      <c r="O48" s="27"/>
    </row>
    <row r="49" spans="1:15" x14ac:dyDescent="0.25">
      <c r="A49" s="46" t="s">
        <v>212</v>
      </c>
      <c r="B49" s="46" t="s">
        <v>213</v>
      </c>
      <c r="C49" s="87" t="s">
        <v>214</v>
      </c>
      <c r="D49" s="88"/>
      <c r="E49" s="88"/>
      <c r="F49" s="88"/>
      <c r="G49" s="47">
        <v>0</v>
      </c>
      <c r="H49" s="48">
        <v>0</v>
      </c>
      <c r="I49" s="48">
        <f t="shared" si="1"/>
        <v>0</v>
      </c>
      <c r="J49" s="104"/>
      <c r="K49" s="27"/>
      <c r="L49" s="27"/>
      <c r="M49" s="27"/>
      <c r="N49" s="27"/>
      <c r="O49" s="27"/>
    </row>
    <row r="50" spans="1:15" x14ac:dyDescent="0.25">
      <c r="A50" s="46" t="s">
        <v>215</v>
      </c>
      <c r="B50" s="46" t="s">
        <v>216</v>
      </c>
      <c r="C50" s="87" t="s">
        <v>217</v>
      </c>
      <c r="D50" s="88"/>
      <c r="E50" s="88"/>
      <c r="F50" s="88"/>
      <c r="G50" s="47">
        <v>0</v>
      </c>
      <c r="H50" s="48">
        <v>0</v>
      </c>
      <c r="I50" s="48">
        <f t="shared" si="1"/>
        <v>0</v>
      </c>
      <c r="J50" s="104"/>
      <c r="K50" s="27"/>
      <c r="L50" s="27"/>
      <c r="M50" s="27"/>
      <c r="N50" s="27"/>
      <c r="O50" s="27"/>
    </row>
    <row r="51" spans="1:15" x14ac:dyDescent="0.25">
      <c r="A51" s="46" t="s">
        <v>218</v>
      </c>
      <c r="B51" s="46" t="s">
        <v>219</v>
      </c>
      <c r="C51" s="87" t="s">
        <v>220</v>
      </c>
      <c r="D51" s="88"/>
      <c r="E51" s="88"/>
      <c r="F51" s="88"/>
      <c r="G51" s="47">
        <v>5000</v>
      </c>
      <c r="H51" s="48">
        <v>-2000</v>
      </c>
      <c r="I51" s="48">
        <f t="shared" si="1"/>
        <v>3000</v>
      </c>
      <c r="J51" s="104"/>
      <c r="K51" s="27"/>
      <c r="L51" s="27"/>
      <c r="M51" s="27"/>
      <c r="N51" s="27"/>
      <c r="O51" s="27"/>
    </row>
    <row r="52" spans="1:15" x14ac:dyDescent="0.25">
      <c r="A52" s="46" t="s">
        <v>114</v>
      </c>
      <c r="B52" s="46" t="s">
        <v>221</v>
      </c>
      <c r="C52" s="87" t="s">
        <v>116</v>
      </c>
      <c r="D52" s="88"/>
      <c r="E52" s="88"/>
      <c r="F52" s="88"/>
      <c r="G52" s="47">
        <v>0</v>
      </c>
      <c r="H52" s="48">
        <v>0</v>
      </c>
      <c r="I52" s="48">
        <f t="shared" si="1"/>
        <v>0</v>
      </c>
      <c r="J52" s="104"/>
      <c r="K52" s="27"/>
      <c r="L52" s="27"/>
      <c r="M52" s="27"/>
      <c r="N52" s="27"/>
      <c r="O52" s="27"/>
    </row>
    <row r="53" spans="1:15" x14ac:dyDescent="0.25">
      <c r="A53" s="46" t="s">
        <v>222</v>
      </c>
      <c r="B53" s="46" t="s">
        <v>223</v>
      </c>
      <c r="C53" s="87" t="s">
        <v>224</v>
      </c>
      <c r="D53" s="88"/>
      <c r="E53" s="88"/>
      <c r="F53" s="88"/>
      <c r="G53" s="47">
        <v>0</v>
      </c>
      <c r="H53" s="48">
        <v>2650</v>
      </c>
      <c r="I53" s="48">
        <f t="shared" si="1"/>
        <v>2650</v>
      </c>
      <c r="J53" s="104"/>
      <c r="K53" s="27"/>
      <c r="L53" s="27"/>
      <c r="M53" s="27"/>
      <c r="N53" s="27"/>
      <c r="O53" s="27"/>
    </row>
    <row r="54" spans="1:15" x14ac:dyDescent="0.25">
      <c r="A54" s="46" t="s">
        <v>225</v>
      </c>
      <c r="B54" s="46" t="s">
        <v>226</v>
      </c>
      <c r="C54" s="87" t="s">
        <v>227</v>
      </c>
      <c r="D54" s="88"/>
      <c r="E54" s="88"/>
      <c r="F54" s="88"/>
      <c r="G54" s="47">
        <v>0</v>
      </c>
      <c r="H54" s="48">
        <v>2300</v>
      </c>
      <c r="I54" s="48">
        <f t="shared" si="1"/>
        <v>2300</v>
      </c>
      <c r="J54" s="104"/>
      <c r="K54" s="27"/>
      <c r="L54" s="27"/>
      <c r="M54" s="27"/>
      <c r="N54" s="27"/>
      <c r="O54" s="27"/>
    </row>
    <row r="55" spans="1:15" x14ac:dyDescent="0.25">
      <c r="A55" s="46" t="s">
        <v>228</v>
      </c>
      <c r="B55" s="46" t="s">
        <v>229</v>
      </c>
      <c r="C55" s="87" t="s">
        <v>230</v>
      </c>
      <c r="D55" s="88"/>
      <c r="E55" s="88"/>
      <c r="F55" s="88"/>
      <c r="G55" s="47">
        <v>0</v>
      </c>
      <c r="H55" s="48">
        <v>5000</v>
      </c>
      <c r="I55" s="48">
        <f t="shared" si="1"/>
        <v>5000</v>
      </c>
      <c r="J55" s="104"/>
      <c r="K55" s="27"/>
      <c r="L55" s="27"/>
      <c r="M55" s="27"/>
      <c r="N55" s="27"/>
      <c r="O55" s="27"/>
    </row>
    <row r="56" spans="1:15" x14ac:dyDescent="0.25">
      <c r="A56" s="46" t="s">
        <v>231</v>
      </c>
      <c r="B56" s="46" t="s">
        <v>232</v>
      </c>
      <c r="C56" s="87" t="s">
        <v>233</v>
      </c>
      <c r="D56" s="88"/>
      <c r="E56" s="88"/>
      <c r="F56" s="88"/>
      <c r="G56" s="47">
        <v>6000</v>
      </c>
      <c r="H56" s="48">
        <v>60000</v>
      </c>
      <c r="I56" s="48">
        <f t="shared" si="1"/>
        <v>66000</v>
      </c>
      <c r="J56" s="104"/>
      <c r="K56" s="27"/>
      <c r="L56" s="27"/>
      <c r="M56" s="27"/>
      <c r="N56" s="27"/>
      <c r="O56" s="27"/>
    </row>
    <row r="57" spans="1:15" x14ac:dyDescent="0.25">
      <c r="A57" s="46" t="s">
        <v>234</v>
      </c>
      <c r="B57" s="58" t="s">
        <v>235</v>
      </c>
      <c r="C57" s="93" t="s">
        <v>236</v>
      </c>
      <c r="D57" s="94"/>
      <c r="E57" s="94"/>
      <c r="F57" s="94"/>
      <c r="G57" s="59">
        <v>8000</v>
      </c>
      <c r="H57" s="60">
        <v>-3121.75</v>
      </c>
      <c r="I57" s="60">
        <f t="shared" si="1"/>
        <v>4878.25</v>
      </c>
      <c r="J57" s="106"/>
      <c r="K57" s="27"/>
      <c r="L57" s="27"/>
      <c r="M57" s="27"/>
      <c r="N57" s="27"/>
      <c r="O57" s="27"/>
    </row>
    <row r="58" spans="1:15" x14ac:dyDescent="0.25">
      <c r="A58" s="46" t="s">
        <v>117</v>
      </c>
      <c r="B58" s="46" t="s">
        <v>237</v>
      </c>
      <c r="C58" s="87" t="s">
        <v>119</v>
      </c>
      <c r="D58" s="88"/>
      <c r="E58" s="88"/>
      <c r="F58" s="88"/>
      <c r="G58" s="47">
        <v>1000</v>
      </c>
      <c r="H58" s="48">
        <v>23997.74</v>
      </c>
      <c r="I58" s="48">
        <f t="shared" si="1"/>
        <v>24997.74</v>
      </c>
      <c r="J58" s="104"/>
      <c r="K58" s="27"/>
      <c r="L58" s="27"/>
      <c r="M58" s="27"/>
      <c r="N58" s="27"/>
      <c r="O58" s="27"/>
    </row>
    <row r="59" spans="1:15" x14ac:dyDescent="0.25">
      <c r="A59" s="46" t="s">
        <v>238</v>
      </c>
      <c r="B59" s="46" t="s">
        <v>239</v>
      </c>
      <c r="C59" s="87" t="s">
        <v>240</v>
      </c>
      <c r="D59" s="88"/>
      <c r="E59" s="88"/>
      <c r="F59" s="88"/>
      <c r="G59" s="47">
        <v>200</v>
      </c>
      <c r="H59" s="48">
        <v>0</v>
      </c>
      <c r="I59" s="48">
        <f t="shared" si="1"/>
        <v>200</v>
      </c>
      <c r="J59" s="104"/>
      <c r="K59" s="27"/>
      <c r="L59" s="27"/>
      <c r="M59" s="27"/>
      <c r="N59" s="27"/>
      <c r="O59" s="27"/>
    </row>
    <row r="60" spans="1:15" x14ac:dyDescent="0.25">
      <c r="A60" s="46" t="s">
        <v>241</v>
      </c>
      <c r="B60" s="46" t="s">
        <v>242</v>
      </c>
      <c r="C60" s="87" t="s">
        <v>243</v>
      </c>
      <c r="D60" s="88"/>
      <c r="E60" s="88"/>
      <c r="F60" s="88"/>
      <c r="G60" s="47">
        <v>750</v>
      </c>
      <c r="H60" s="48">
        <v>0</v>
      </c>
      <c r="I60" s="48">
        <f t="shared" si="1"/>
        <v>750</v>
      </c>
      <c r="J60" s="104"/>
      <c r="K60" s="27"/>
      <c r="L60" s="27"/>
      <c r="M60" s="27"/>
      <c r="N60" s="27"/>
      <c r="O60" s="27"/>
    </row>
    <row r="61" spans="1:15" x14ac:dyDescent="0.25">
      <c r="A61" s="46" t="s">
        <v>244</v>
      </c>
      <c r="B61" s="46" t="s">
        <v>245</v>
      </c>
      <c r="C61" s="87" t="s">
        <v>246</v>
      </c>
      <c r="D61" s="88"/>
      <c r="E61" s="88"/>
      <c r="F61" s="88"/>
      <c r="G61" s="47">
        <v>22500</v>
      </c>
      <c r="H61" s="48">
        <v>0</v>
      </c>
      <c r="I61" s="48">
        <f t="shared" si="1"/>
        <v>22500</v>
      </c>
      <c r="J61" s="104"/>
      <c r="K61" s="27"/>
      <c r="L61" s="27"/>
      <c r="M61" s="27"/>
      <c r="N61" s="27"/>
      <c r="O61" s="27"/>
    </row>
    <row r="62" spans="1:15" x14ac:dyDescent="0.25">
      <c r="A62" s="46" t="s">
        <v>247</v>
      </c>
      <c r="B62" s="46" t="s">
        <v>248</v>
      </c>
      <c r="C62" s="87" t="s">
        <v>249</v>
      </c>
      <c r="D62" s="88"/>
      <c r="E62" s="88"/>
      <c r="F62" s="88"/>
      <c r="G62" s="47">
        <v>50000</v>
      </c>
      <c r="H62" s="48">
        <v>70892.53</v>
      </c>
      <c r="I62" s="48">
        <f t="shared" si="1"/>
        <v>120892.53</v>
      </c>
      <c r="J62" s="104"/>
      <c r="K62" s="27"/>
      <c r="L62" s="27"/>
      <c r="M62" s="27"/>
      <c r="N62" s="27"/>
      <c r="O62" s="27"/>
    </row>
    <row r="63" spans="1:15" x14ac:dyDescent="0.25">
      <c r="A63" s="46" t="s">
        <v>250</v>
      </c>
      <c r="B63" s="46" t="s">
        <v>251</v>
      </c>
      <c r="C63" s="87" t="s">
        <v>252</v>
      </c>
      <c r="D63" s="88"/>
      <c r="E63" s="88"/>
      <c r="F63" s="88"/>
      <c r="G63" s="47">
        <v>0</v>
      </c>
      <c r="H63" s="48">
        <v>0</v>
      </c>
      <c r="I63" s="48">
        <f t="shared" si="1"/>
        <v>0</v>
      </c>
      <c r="J63" s="104"/>
      <c r="K63" s="27"/>
      <c r="L63" s="27"/>
      <c r="M63" s="27"/>
      <c r="N63" s="27"/>
      <c r="O63" s="27"/>
    </row>
    <row r="64" spans="1:15" x14ac:dyDescent="0.25">
      <c r="A64" s="46" t="s">
        <v>253</v>
      </c>
      <c r="B64" s="46" t="s">
        <v>254</v>
      </c>
      <c r="C64" s="87" t="s">
        <v>255</v>
      </c>
      <c r="D64" s="88"/>
      <c r="E64" s="88"/>
      <c r="F64" s="88"/>
      <c r="G64" s="47">
        <v>0</v>
      </c>
      <c r="H64" s="48">
        <v>0</v>
      </c>
      <c r="I64" s="48">
        <f t="shared" si="1"/>
        <v>0</v>
      </c>
      <c r="J64" s="104"/>
      <c r="K64" s="27"/>
      <c r="L64" s="27"/>
      <c r="M64" s="27"/>
      <c r="N64" s="27"/>
      <c r="O64" s="27"/>
    </row>
    <row r="65" spans="1:16" x14ac:dyDescent="0.25">
      <c r="A65" s="46" t="s">
        <v>120</v>
      </c>
      <c r="B65" s="46" t="s">
        <v>256</v>
      </c>
      <c r="C65" s="87" t="s">
        <v>122</v>
      </c>
      <c r="D65" s="88"/>
      <c r="E65" s="88"/>
      <c r="F65" s="88"/>
      <c r="G65" s="47">
        <v>0</v>
      </c>
      <c r="H65" s="48">
        <v>0</v>
      </c>
      <c r="I65" s="48">
        <f t="shared" si="1"/>
        <v>0</v>
      </c>
      <c r="J65" s="104"/>
      <c r="K65" s="27"/>
      <c r="L65" s="27"/>
      <c r="M65" s="27"/>
      <c r="N65" s="27"/>
      <c r="O65" s="27"/>
    </row>
    <row r="66" spans="1:16" x14ac:dyDescent="0.25">
      <c r="A66" s="46" t="s">
        <v>257</v>
      </c>
      <c r="B66" s="46" t="s">
        <v>258</v>
      </c>
      <c r="C66" s="87" t="s">
        <v>259</v>
      </c>
      <c r="D66" s="88"/>
      <c r="E66" s="88"/>
      <c r="F66" s="88"/>
      <c r="G66" s="47">
        <v>1000</v>
      </c>
      <c r="H66" s="48">
        <v>0</v>
      </c>
      <c r="I66" s="48">
        <f t="shared" si="1"/>
        <v>1000</v>
      </c>
      <c r="J66" s="104"/>
      <c r="K66" s="27"/>
      <c r="L66" s="27"/>
      <c r="M66" s="27"/>
      <c r="N66" s="27"/>
      <c r="O66" s="27"/>
    </row>
    <row r="67" spans="1:16" x14ac:dyDescent="0.25">
      <c r="A67" s="46" t="s">
        <v>260</v>
      </c>
      <c r="B67" s="46" t="s">
        <v>261</v>
      </c>
      <c r="C67" s="87" t="s">
        <v>262</v>
      </c>
      <c r="D67" s="88"/>
      <c r="E67" s="88"/>
      <c r="F67" s="88"/>
      <c r="G67" s="47">
        <v>0</v>
      </c>
      <c r="H67" s="48">
        <v>0</v>
      </c>
      <c r="I67" s="48">
        <f t="shared" si="1"/>
        <v>0</v>
      </c>
      <c r="J67" s="104"/>
      <c r="K67" s="27"/>
      <c r="L67" s="27"/>
      <c r="M67" s="27"/>
      <c r="N67" s="27"/>
      <c r="O67" s="27"/>
    </row>
    <row r="68" spans="1:16" x14ac:dyDescent="0.25">
      <c r="A68" s="46" t="s">
        <v>263</v>
      </c>
      <c r="B68" s="46" t="s">
        <v>264</v>
      </c>
      <c r="C68" s="87" t="s">
        <v>265</v>
      </c>
      <c r="D68" s="88"/>
      <c r="E68" s="88"/>
      <c r="F68" s="88"/>
      <c r="G68" s="47">
        <v>0</v>
      </c>
      <c r="H68" s="48">
        <v>0</v>
      </c>
      <c r="I68" s="48">
        <f t="shared" si="1"/>
        <v>0</v>
      </c>
      <c r="J68" s="104"/>
      <c r="K68" s="27"/>
      <c r="L68" s="27"/>
      <c r="M68" s="27"/>
      <c r="N68" s="27"/>
      <c r="O68" s="27"/>
    </row>
    <row r="69" spans="1:16" x14ac:dyDescent="0.25">
      <c r="A69" s="46" t="s">
        <v>266</v>
      </c>
      <c r="B69" s="46" t="s">
        <v>267</v>
      </c>
      <c r="C69" s="87" t="s">
        <v>268</v>
      </c>
      <c r="D69" s="88"/>
      <c r="E69" s="88"/>
      <c r="F69" s="88"/>
      <c r="G69" s="47">
        <v>0</v>
      </c>
      <c r="H69" s="48">
        <v>0</v>
      </c>
      <c r="I69" s="48">
        <f t="shared" si="1"/>
        <v>0</v>
      </c>
      <c r="J69" s="36"/>
    </row>
    <row r="70" spans="1:16" x14ac:dyDescent="0.25">
      <c r="A70" s="46" t="s">
        <v>269</v>
      </c>
      <c r="B70" s="46" t="s">
        <v>270</v>
      </c>
      <c r="C70" s="87" t="s">
        <v>271</v>
      </c>
      <c r="D70" s="88"/>
      <c r="E70" s="88"/>
      <c r="F70" s="88"/>
      <c r="G70" s="47">
        <v>0</v>
      </c>
      <c r="H70" s="48">
        <v>0</v>
      </c>
      <c r="I70" s="48">
        <f t="shared" si="1"/>
        <v>0</v>
      </c>
      <c r="J70" s="104"/>
      <c r="K70" s="27"/>
      <c r="L70" s="27"/>
      <c r="M70" s="27"/>
      <c r="N70" s="27"/>
      <c r="O70" s="27"/>
      <c r="P70" s="27"/>
    </row>
    <row r="71" spans="1:16" x14ac:dyDescent="0.25">
      <c r="A71" s="46" t="s">
        <v>126</v>
      </c>
      <c r="B71" s="46" t="s">
        <v>272</v>
      </c>
      <c r="C71" s="87" t="s">
        <v>128</v>
      </c>
      <c r="D71" s="88"/>
      <c r="E71" s="88"/>
      <c r="F71" s="88"/>
      <c r="G71" s="47">
        <v>3000</v>
      </c>
      <c r="H71" s="48">
        <v>0</v>
      </c>
      <c r="I71" s="48">
        <f t="shared" si="1"/>
        <v>3000</v>
      </c>
      <c r="J71" s="104"/>
      <c r="K71" s="27"/>
      <c r="L71" s="27"/>
      <c r="M71" s="27"/>
      <c r="N71" s="27"/>
      <c r="O71" s="27"/>
      <c r="P71" s="27"/>
    </row>
    <row r="72" spans="1:16" x14ac:dyDescent="0.25">
      <c r="A72" s="46" t="s">
        <v>273</v>
      </c>
      <c r="B72" s="46" t="s">
        <v>274</v>
      </c>
      <c r="C72" s="87" t="s">
        <v>275</v>
      </c>
      <c r="D72" s="88"/>
      <c r="E72" s="88"/>
      <c r="F72" s="88"/>
      <c r="G72" s="47">
        <v>5000</v>
      </c>
      <c r="H72" s="48">
        <v>0</v>
      </c>
      <c r="I72" s="48">
        <f t="shared" si="1"/>
        <v>5000</v>
      </c>
      <c r="J72" s="104"/>
      <c r="K72" s="27"/>
      <c r="L72" s="27"/>
      <c r="M72" s="27"/>
      <c r="N72" s="27"/>
      <c r="O72" s="27"/>
      <c r="P72" s="27"/>
    </row>
    <row r="73" spans="1:16" x14ac:dyDescent="0.25">
      <c r="A73" s="89" t="s">
        <v>276</v>
      </c>
      <c r="B73" s="90"/>
      <c r="C73" s="90"/>
      <c r="D73" s="90"/>
      <c r="E73" s="90"/>
      <c r="F73" s="90"/>
      <c r="G73" s="44">
        <f>SUM(G75:G80)</f>
        <v>58000</v>
      </c>
      <c r="H73" s="44">
        <f>SUM(H75:H80)</f>
        <v>-33200</v>
      </c>
      <c r="I73" s="44">
        <f>SUM(I75:I80)</f>
        <v>24800</v>
      </c>
      <c r="J73" s="104"/>
      <c r="K73" s="27"/>
      <c r="L73" s="27"/>
      <c r="M73" s="27"/>
      <c r="N73" s="27"/>
      <c r="O73" s="27"/>
      <c r="P73" s="27"/>
    </row>
    <row r="74" spans="1:16" x14ac:dyDescent="0.25">
      <c r="A74" s="91" t="s">
        <v>141</v>
      </c>
      <c r="B74" s="92"/>
      <c r="C74" s="92"/>
      <c r="D74" s="92"/>
      <c r="E74" s="92"/>
      <c r="F74" s="92"/>
      <c r="G74" s="45">
        <f>SUM(G75:G80)</f>
        <v>58000</v>
      </c>
      <c r="H74" s="45">
        <f>SUM(H75:H80)</f>
        <v>-33200</v>
      </c>
      <c r="I74" s="45">
        <f>SUM(I75:I80)</f>
        <v>24800</v>
      </c>
      <c r="J74" s="104"/>
      <c r="K74" s="27"/>
      <c r="L74" s="27"/>
      <c r="M74" s="27"/>
      <c r="N74" s="27"/>
      <c r="O74" s="27"/>
      <c r="P74" s="27"/>
    </row>
    <row r="75" spans="1:16" x14ac:dyDescent="0.25">
      <c r="A75" s="46" t="s">
        <v>142</v>
      </c>
      <c r="B75" s="58" t="s">
        <v>277</v>
      </c>
      <c r="C75" s="93" t="s">
        <v>144</v>
      </c>
      <c r="D75" s="94"/>
      <c r="E75" s="94"/>
      <c r="F75" s="94"/>
      <c r="G75" s="59">
        <v>47000</v>
      </c>
      <c r="H75" s="60">
        <v>-27500</v>
      </c>
      <c r="I75" s="60">
        <f>SUM(G75+H75)</f>
        <v>19500</v>
      </c>
      <c r="J75" s="104"/>
      <c r="K75" s="27"/>
      <c r="L75" s="27"/>
      <c r="M75" s="27"/>
      <c r="N75" s="27"/>
      <c r="O75" s="27"/>
      <c r="P75" s="27"/>
    </row>
    <row r="76" spans="1:16" s="52" customFormat="1" x14ac:dyDescent="0.25">
      <c r="A76" s="53"/>
      <c r="B76" s="58"/>
      <c r="C76" s="95"/>
      <c r="D76" s="96"/>
      <c r="E76" s="96"/>
      <c r="F76" s="97"/>
      <c r="G76" s="61">
        <v>0</v>
      </c>
      <c r="H76" s="62">
        <v>0</v>
      </c>
      <c r="I76" s="62">
        <v>0</v>
      </c>
      <c r="J76" s="107"/>
      <c r="K76" s="27"/>
      <c r="L76" s="27"/>
      <c r="M76" s="27"/>
      <c r="N76" s="27"/>
      <c r="O76" s="27"/>
      <c r="P76" s="27"/>
    </row>
    <row r="77" spans="1:16" x14ac:dyDescent="0.25">
      <c r="A77" s="46" t="s">
        <v>130</v>
      </c>
      <c r="B77" s="46" t="s">
        <v>278</v>
      </c>
      <c r="C77" s="87" t="s">
        <v>132</v>
      </c>
      <c r="D77" s="88"/>
      <c r="E77" s="88"/>
      <c r="F77" s="88"/>
      <c r="G77" s="47">
        <v>0</v>
      </c>
      <c r="H77" s="48">
        <v>1000</v>
      </c>
      <c r="I77" s="48">
        <f>SUM(G77+H77)</f>
        <v>1000</v>
      </c>
      <c r="J77" s="104"/>
      <c r="K77" s="27"/>
      <c r="L77" s="27"/>
      <c r="M77" s="27"/>
      <c r="N77" s="27"/>
      <c r="O77" s="27"/>
      <c r="P77" s="27"/>
    </row>
    <row r="78" spans="1:16" x14ac:dyDescent="0.25">
      <c r="A78" s="46" t="s">
        <v>164</v>
      </c>
      <c r="B78" s="46" t="s">
        <v>279</v>
      </c>
      <c r="C78" s="87" t="s">
        <v>166</v>
      </c>
      <c r="D78" s="88"/>
      <c r="E78" s="88"/>
      <c r="F78" s="88"/>
      <c r="G78" s="47">
        <v>4000</v>
      </c>
      <c r="H78" s="48">
        <v>-3000</v>
      </c>
      <c r="I78" s="48">
        <f>SUM(G78+H78)</f>
        <v>1000</v>
      </c>
      <c r="J78" s="104"/>
      <c r="K78" s="27"/>
      <c r="L78" s="27"/>
      <c r="M78" s="27"/>
      <c r="N78" s="27"/>
      <c r="O78" s="27"/>
      <c r="P78" s="27"/>
    </row>
    <row r="79" spans="1:16" x14ac:dyDescent="0.25">
      <c r="A79" s="46" t="s">
        <v>170</v>
      </c>
      <c r="B79" s="46" t="s">
        <v>280</v>
      </c>
      <c r="C79" s="87" t="s">
        <v>172</v>
      </c>
      <c r="D79" s="88"/>
      <c r="E79" s="88"/>
      <c r="F79" s="88"/>
      <c r="G79" s="47">
        <v>7000</v>
      </c>
      <c r="H79" s="48">
        <v>-3700</v>
      </c>
      <c r="I79" s="48">
        <f>SUM(G79+H79)</f>
        <v>3300</v>
      </c>
      <c r="J79" s="104"/>
      <c r="K79" s="27"/>
      <c r="L79" s="27"/>
      <c r="M79" s="27"/>
      <c r="N79" s="27"/>
      <c r="O79" s="27"/>
      <c r="P79" s="27"/>
    </row>
    <row r="80" spans="1:16" x14ac:dyDescent="0.25">
      <c r="A80" s="46" t="s">
        <v>188</v>
      </c>
      <c r="B80" s="46" t="s">
        <v>281</v>
      </c>
      <c r="C80" s="87" t="s">
        <v>190</v>
      </c>
      <c r="D80" s="88"/>
      <c r="E80" s="88"/>
      <c r="F80" s="88"/>
      <c r="G80" s="47">
        <v>0</v>
      </c>
      <c r="H80" s="48">
        <v>0</v>
      </c>
      <c r="I80" s="48">
        <f>SUM(G80+H80)</f>
        <v>0</v>
      </c>
      <c r="J80" s="104"/>
      <c r="K80" s="27"/>
      <c r="L80" s="27"/>
      <c r="M80" s="27"/>
      <c r="N80" s="27"/>
      <c r="O80" s="27"/>
      <c r="P80" s="27"/>
    </row>
    <row r="81" spans="1:16" x14ac:dyDescent="0.25">
      <c r="A81" s="89" t="s">
        <v>282</v>
      </c>
      <c r="B81" s="90"/>
      <c r="C81" s="90"/>
      <c r="D81" s="90"/>
      <c r="E81" s="90"/>
      <c r="F81" s="90"/>
      <c r="G81" s="44">
        <v>0</v>
      </c>
      <c r="H81" s="44">
        <f>H83</f>
        <v>0</v>
      </c>
      <c r="I81" s="44">
        <f>I83</f>
        <v>0</v>
      </c>
      <c r="J81" s="104"/>
      <c r="K81" s="27"/>
      <c r="L81" s="27"/>
      <c r="M81" s="27"/>
      <c r="N81" s="27"/>
      <c r="O81" s="27"/>
      <c r="P81" s="27"/>
    </row>
    <row r="82" spans="1:16" x14ac:dyDescent="0.25">
      <c r="A82" s="91" t="s">
        <v>141</v>
      </c>
      <c r="B82" s="92"/>
      <c r="C82" s="92"/>
      <c r="D82" s="92"/>
      <c r="E82" s="92"/>
      <c r="F82" s="92"/>
      <c r="G82" s="45">
        <v>0</v>
      </c>
      <c r="H82" s="45">
        <v>0</v>
      </c>
      <c r="I82" s="45">
        <v>0</v>
      </c>
      <c r="J82" s="104"/>
      <c r="K82" s="27"/>
      <c r="L82" s="27"/>
      <c r="M82" s="27"/>
      <c r="N82" s="27"/>
      <c r="O82" s="27"/>
      <c r="P82" s="27"/>
    </row>
    <row r="83" spans="1:16" x14ac:dyDescent="0.25">
      <c r="A83" s="46" t="s">
        <v>133</v>
      </c>
      <c r="B83" s="46" t="s">
        <v>283</v>
      </c>
      <c r="C83" s="87" t="s">
        <v>135</v>
      </c>
      <c r="D83" s="88"/>
      <c r="E83" s="88"/>
      <c r="F83" s="88"/>
      <c r="G83" s="47">
        <v>0</v>
      </c>
      <c r="H83" s="48">
        <v>0</v>
      </c>
      <c r="I83" s="48">
        <f>SUM(G83+H83)</f>
        <v>0</v>
      </c>
      <c r="J83" s="104"/>
      <c r="K83" s="27"/>
      <c r="L83" s="27"/>
      <c r="M83" s="27"/>
      <c r="N83" s="27"/>
      <c r="O83" s="27"/>
      <c r="P83" s="27"/>
    </row>
    <row r="84" spans="1:16" x14ac:dyDescent="0.25">
      <c r="J84" s="27"/>
      <c r="K84" s="27"/>
      <c r="L84" s="27"/>
      <c r="M84" s="27"/>
      <c r="N84" s="27"/>
      <c r="O84" s="27"/>
      <c r="P84" s="27"/>
    </row>
    <row r="85" spans="1:16" x14ac:dyDescent="0.25">
      <c r="J85" s="27"/>
      <c r="K85" s="27"/>
      <c r="L85" s="27"/>
      <c r="M85" s="27"/>
      <c r="N85" s="27"/>
      <c r="O85" s="27"/>
      <c r="P85" s="27"/>
    </row>
    <row r="86" spans="1:16" x14ac:dyDescent="0.25">
      <c r="J86" s="27"/>
      <c r="K86" s="27"/>
      <c r="L86" s="27"/>
      <c r="M86" s="27"/>
      <c r="N86" s="27"/>
      <c r="O86" s="27"/>
      <c r="P86" s="27"/>
    </row>
    <row r="87" spans="1:16" x14ac:dyDescent="0.25">
      <c r="J87" s="27"/>
      <c r="K87" s="27"/>
      <c r="L87" s="27"/>
      <c r="M87" s="27"/>
      <c r="N87" s="27"/>
      <c r="O87" s="27"/>
      <c r="P87" s="27"/>
    </row>
  </sheetData>
  <mergeCells count="81">
    <mergeCell ref="C12:F12"/>
    <mergeCell ref="A3:F3"/>
    <mergeCell ref="A4:F4"/>
    <mergeCell ref="A5:F5"/>
    <mergeCell ref="A6:F6"/>
    <mergeCell ref="C7:F7"/>
    <mergeCell ref="C8:F8"/>
    <mergeCell ref="C9:F9"/>
    <mergeCell ref="C10:F10"/>
    <mergeCell ref="C11:F11"/>
    <mergeCell ref="C24:F24"/>
    <mergeCell ref="C13:F13"/>
    <mergeCell ref="C14:F14"/>
    <mergeCell ref="A15:F15"/>
    <mergeCell ref="A16:F16"/>
    <mergeCell ref="C17:F17"/>
    <mergeCell ref="C18:F18"/>
    <mergeCell ref="C19:F19"/>
    <mergeCell ref="A20:F20"/>
    <mergeCell ref="A21:F21"/>
    <mergeCell ref="A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8:F48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60:F6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72:F72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80:F80"/>
    <mergeCell ref="A81:F81"/>
    <mergeCell ref="A82:F82"/>
    <mergeCell ref="C83:F83"/>
    <mergeCell ref="A73:F73"/>
    <mergeCell ref="A74:F74"/>
    <mergeCell ref="C75:F75"/>
    <mergeCell ref="C77:F77"/>
    <mergeCell ref="C78:F78"/>
    <mergeCell ref="C79:F79"/>
    <mergeCell ref="C76:F76"/>
  </mergeCells>
  <pageMargins left="0.7" right="0.7" top="0.75" bottom="0.75" header="0.3" footer="0.3"/>
  <pageSetup paperSize="9" scale="8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</vt:lpstr>
      <vt:lpstr>RASHODI</vt:lpstr>
      <vt:lpstr>PRIHODI!Podrucje_ispisa</vt:lpstr>
      <vt:lpstr>RASHODI!Podrucje_ispisa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Babić</dc:creator>
  <cp:lastModifiedBy>Korisnik</cp:lastModifiedBy>
  <cp:lastPrinted>2022-11-14T11:13:14Z</cp:lastPrinted>
  <dcterms:created xsi:type="dcterms:W3CDTF">2022-11-09T12:24:49Z</dcterms:created>
  <dcterms:modified xsi:type="dcterms:W3CDTF">2023-01-10T08:11:58Z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